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538" documentId="13_ncr:1_{F6CB121F-512D-4AA6-A0C1-0FB36C537598}" xr6:coauthVersionLast="47" xr6:coauthVersionMax="47" xr10:uidLastSave="{766CCD6A-DDDC-4429-8776-EE6DE658163F}"/>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6" l="1"/>
  <c r="G7" i="6"/>
  <c r="I7" i="6"/>
  <c r="J7" i="6"/>
  <c r="L7" i="6"/>
  <c r="G13" i="1"/>
  <c r="G3"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J2" i="1"/>
  <c r="L2" i="1"/>
  <c r="G8" i="6"/>
  <c r="G9" i="6"/>
  <c r="G10" i="6"/>
  <c r="G11" i="6"/>
  <c r="G12" i="6"/>
  <c r="G13" i="6"/>
  <c r="G14" i="6"/>
  <c r="G15" i="6"/>
  <c r="G16" i="6"/>
  <c r="G17" i="6"/>
  <c r="G18" i="6"/>
  <c r="G19" i="6"/>
  <c r="G20" i="6"/>
  <c r="G21" i="6"/>
  <c r="G22" i="6"/>
  <c r="G23" i="6"/>
  <c r="G24" i="6"/>
  <c r="G25" i="6"/>
  <c r="G26" i="6"/>
  <c r="G27" i="6"/>
  <c r="G28" i="6"/>
  <c r="G29" i="6"/>
  <c r="G30" i="6"/>
  <c r="G31" i="6"/>
  <c r="L8" i="6"/>
  <c r="L9" i="6"/>
  <c r="L10"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4" i="1"/>
  <c r="G5" i="1"/>
  <c r="G6" i="1"/>
  <c r="G7" i="1"/>
  <c r="G8" i="1"/>
  <c r="G9" i="1"/>
  <c r="G10" i="1"/>
  <c r="G11" i="1"/>
  <c r="G12"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I2" i="6"/>
  <c r="I5" i="6"/>
  <c r="L2" i="6"/>
  <c r="L5" i="6"/>
  <c r="L4" i="6"/>
  <c r="J5" i="6"/>
  <c r="J2" i="6"/>
  <c r="J4" i="6"/>
  <c r="I4" i="6"/>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I3" i="5"/>
  <c r="J3" i="5"/>
  <c r="L3" i="5"/>
  <c r="B3" i="2"/>
  <c r="G3" i="2"/>
  <c r="I3" i="2"/>
  <c r="J3" i="2"/>
  <c r="L3" i="2"/>
  <c r="B4" i="2"/>
  <c r="G4" i="2"/>
  <c r="I4" i="2"/>
  <c r="J4" i="2"/>
  <c r="L4" i="2"/>
  <c r="B2" i="1"/>
  <c r="L2" i="5"/>
  <c r="B2" i="4"/>
  <c r="I2" i="4"/>
  <c r="J2" i="4"/>
  <c r="L2" i="4"/>
  <c r="B3" i="6"/>
  <c r="G3" i="6"/>
  <c r="I3" i="6"/>
  <c r="J3" i="6"/>
  <c r="L3" i="6"/>
  <c r="B6" i="6"/>
  <c r="I6" i="6"/>
  <c r="L6" i="6"/>
  <c r="B8" i="6"/>
  <c r="I8" i="6"/>
  <c r="J8" i="6"/>
  <c r="B9" i="6"/>
  <c r="I9" i="6"/>
  <c r="J9" i="6"/>
  <c r="B10" i="6"/>
  <c r="I10" i="6"/>
  <c r="J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<sst xmlns="http://schemas.openxmlformats.org/spreadsheetml/2006/main" count="178590" uniqueCount="39075">
  <si>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</si>
  <si>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</si>
  <si>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</si>
  <si>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</si>
  <si>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</si>
  <si>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</si>
  <si>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</si>
  <si>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</si>
  <si>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</si>
  <si>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</si>
  <si>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</si>
  <si>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</si>
  <si>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</si>
  <si>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</si>
  <si>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</si>
  <si>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</si>
  <si>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</si>
  <si>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</si>
  <si>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</si>
  <si>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</si>
  <si>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</si>
  <si>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</si>
  <si>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</si>
  <si>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</si>
  <si>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</si>
  <si>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</si>
  <si>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</si>
  <si>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</si>
  <si>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</si>
  <si>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</si>
  <si>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</si>
  <si>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</si>
  <si>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</si>
  <si>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</si>
  <si>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</si>
  <si>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</si>
  <si>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</si>
  <si>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</si>
  <si>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</si>
  <si>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</si>
  <si>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</si>
  <si>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</si>
  <si>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</si>
  <si>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</si>
  <si>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</si>
  <si>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</si>
  <si>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</si>
  <si>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</si>
  <si>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</si>
  <si>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</si>
  <si>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</si>
  <si>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</si>
  <si>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</si>
  <si>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</si>
  <si>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</si>
  <si>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</si>
  <si>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</si>
  <si>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</si>
  <si>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</si>
  <si>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</si>
  <si>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</si>
  <si>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</si>
  <si>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</si>
  <si>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</si>
  <si>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</si>
  <si>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</si>
  <si>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</si>
  <si>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</si>
  <si>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</si>
  <si>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</si>
  <si>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</si>
  <si>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</si>
  <si>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</si>
  <si>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</si>
  <si>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</si>
  <si>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</si>
  <si>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</si>
  <si>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</si>
  <si>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</si>
  <si>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</si>
  <si>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</si>
  <si>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</si>
  <si>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</si>
  <si>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</si>
  <si>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</si>
  <si>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</si>
  <si>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</si>
  <si>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</si>
  <si>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</si>
  <si>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</si>
  <si>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</si>
  <si>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</si>
  <si>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</si>
  <si>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</si>
  <si>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</si>
  <si>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</si>
  <si>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</si>
  <si>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</si>
  <si>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</si>
  <si>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</si>
  <si>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</si>
  <si>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</si>
  <si>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</si>
  <si>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</si>
  <si>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</si>
  <si>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</si>
  <si>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</si>
  <si>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</si>
  <si>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</si>
  <si>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</si>
  <si>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</si>
  <si>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</si>
  <si>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</si>
  <si>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</si>
  <si>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</si>
  <si>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</si>
  <si>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</si>
  <si>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</si>
  <si>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</si>
  <si>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</si>
  <si>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</si>
  <si>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</si>
  <si>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</si>
  <si>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</si>
  <si>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</si>
  <si>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</si>
  <si>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</si>
  <si>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</si>
  <si>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</si>
  <si>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</si>
  <si>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</si>
  <si>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</si>
  <si>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</si>
  <si>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</si>
  <si>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</si>
  <si>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</si>
  <si>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</si>
  <si>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</si>
  <si>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</si>
  <si>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</si>
  <si>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</si>
  <si>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</si>
  <si>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</si>
  <si>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</si>
  <si>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</si>
  <si>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</si>
  <si>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</si>
  <si>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</si>
  <si>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</si>
  <si>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</si>
  <si>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</si>
  <si>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</si>
  <si>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</si>
  <si>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</si>
  <si>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</si>
  <si>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</si>
  <si>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</si>
  <si>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</si>
  <si>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</si>
  <si>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</si>
  <si>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</si>
  <si>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</si>
  <si>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</si>
  <si>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</si>
  <si>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</si>
  <si>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</si>
  <si>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</si>
  <si>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</si>
  <si>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</si>
  <si>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</si>
  <si>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</si>
  <si>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</si>
  <si>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</si>
  <si>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</si>
  <si>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</si>
  <si>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</si>
  <si>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</si>
  <si>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</si>
  <si>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</si>
  <si>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</si>
  <si>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</si>
  <si>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</si>
  <si>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</si>
  <si>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</si>
  <si>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</si>
  <si>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</si>
  <si>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</si>
  <si>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</si>
  <si>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</si>
  <si>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</si>
  <si>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</si>
  <si>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</si>
  <si>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</si>
  <si>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</si>
  <si>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</si>
  <si>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</si>
  <si>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</si>
  <si>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</si>
  <si>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</si>
  <si>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</si>
  <si>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</si>
  <si>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</si>
  <si>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</si>
  <si>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</si>
  <si>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</si>
  <si>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</si>
  <si>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</si>
  <si>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</si>
  <si>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</si>
  <si>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</si>
  <si>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</si>
  <si>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</si>
  <si>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</si>
  <si>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</si>
  <si>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</si>
  <si>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</si>
  <si>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</si>
  <si>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</si>
  <si>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</si>
  <si>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</si>
  <si>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</si>
  <si>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</si>
  <si>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</si>
  <si>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</si>
  <si>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</si>
  <si>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</si>
  <si>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</si>
  <si>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</si>
  <si>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</si>
  <si>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</si>
  <si>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</si>
  <si>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</si>
  <si>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</si>
  <si>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</si>
  <si>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</si>
  <si>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</si>
  <si>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</si>
  <si>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</si>
  <si>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</si>
  <si>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</si>
  <si>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</si>
  <si>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</si>
  <si>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</si>
  <si>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</si>
  <si>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</si>
  <si>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</si>
  <si>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</si>
  <si>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</si>
  <si>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</si>
  <si>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</si>
  <si>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</si>
  <si>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</si>
  <si>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</si>
  <si>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</si>
  <si>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</si>
  <si>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</si>
  <si>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</si>
  <si>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</si>
  <si>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</si>
  <si>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</si>
  <si>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</si>
  <si>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</si>
  <si>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</si>
  <si>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</si>
  <si>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</si>
  <si>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</si>
  <si>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</si>
  <si>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</si>
  <si>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</si>
  <si>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</si>
  <si>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</si>
  <si>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</si>
  <si>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</si>
  <si>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</si>
  <si>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</si>
  <si>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</si>
  <si>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</si>
  <si>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</si>
  <si>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</si>
  <si>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</si>
  <si>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</si>
  <si>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</si>
  <si>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</si>
  <si>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</si>
  <si>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</si>
  <si>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</si>
  <si>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</si>
  <si>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</si>
  <si>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</si>
  <si>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</si>
  <si>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</si>
  <si>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</si>
  <si>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</si>
  <si>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</si>
  <si>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</si>
  <si>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</si>
  <si>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</si>
  <si>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</si>
  <si>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</si>
  <si>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</si>
  <si>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</si>
  <si>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</si>
  <si>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</si>
  <si>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</si>
  <si>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</si>
  <si>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</si>
  <si>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</si>
  <si>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</si>
  <si>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</si>
  <si>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</si>
  <si>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</si>
  <si>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</si>
  <si>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</si>
  <si>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</si>
  <si>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</si>
  <si>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</si>
  <si>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</si>
  <si>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</si>
  <si>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</si>
  <si>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</si>
  <si>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</si>
  <si>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</si>
  <si>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</si>
  <si>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</si>
  <si>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</si>
  <si>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</si>
  <si>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</si>
  <si>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</si>
  <si>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</si>
  <si>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</si>
  <si>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</si>
  <si>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</si>
  <si>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</si>
  <si>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</si>
  <si>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</si>
  <si>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</si>
  <si>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</si>
  <si>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</si>
  <si>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</si>
  <si>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</si>
  <si>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</si>
  <si>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</si>
  <si>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</si>
  <si>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</si>
  <si>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</si>
  <si>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</si>
  <si>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</si>
  <si>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</si>
  <si>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</si>
  <si>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</si>
  <si>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</si>
  <si>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</si>
  <si>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</si>
  <si>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</si>
  <si>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</si>
  <si>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</si>
  <si>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</si>
  <si>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</si>
  <si>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</si>
  <si>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</si>
  <si>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</si>
  <si>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</si>
  <si>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</si>
  <si>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</si>
  <si>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</si>
  <si>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</si>
  <si>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</si>
  <si>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</si>
  <si>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</si>
  <si>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</si>
  <si>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</si>
  <si>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</si>
  <si>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</si>
  <si>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</si>
  <si>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</si>
  <si>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</si>
  <si>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</si>
  <si>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</si>
  <si>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</si>
  <si>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</si>
  <si>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</si>
  <si>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</si>
  <si>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</si>
  <si>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</si>
  <si>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</si>
  <si>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</si>
  <si>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</si>
  <si>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</si>
  <si>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</si>
  <si>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</si>
  <si>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</si>
  <si>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</si>
  <si>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</si>
  <si>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</si>
  <si>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</si>
  <si>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</si>
  <si>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</si>
  <si>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</si>
  <si>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</si>
  <si>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</si>
  <si>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</si>
  <si>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</si>
  <si>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</si>
  <si>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</si>
  <si>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</si>
  <si>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</si>
  <si>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</si>
  <si>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</si>
  <si>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</si>
  <si>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</si>
  <si>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</si>
  <si>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</si>
  <si>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</si>
  <si>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</si>
  <si>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</si>
  <si>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</si>
  <si>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</si>
  <si>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</si>
  <si>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</si>
  <si>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</si>
  <si>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</si>
  <si>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</si>
  <si>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</si>
  <si>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</si>
  <si>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</si>
  <si>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</si>
  <si>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</si>
  <si>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</si>
  <si>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</si>
  <si>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</si>
  <si>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</si>
  <si>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</si>
  <si>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</si>
  <si>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</si>
  <si>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</si>
  <si>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</si>
  <si>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</si>
  <si>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</si>
  <si>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</si>
  <si>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</si>
  <si>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</si>
  <si>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</si>
  <si>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</si>
  <si>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</si>
  <si>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</si>
  <si>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</si>
  <si>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</si>
  <si>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</si>
  <si>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</si>
  <si>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</si>
  <si>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</si>
  <si>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</si>
  <si>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</si>
  <si>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</si>
  <si>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</si>
  <si>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</si>
  <si>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</si>
  <si>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</si>
  <si>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</si>
  <si>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</si>
  <si>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</si>
  <si>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</si>
  <si>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</si>
  <si>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</si>
  <si>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</si>
  <si>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</si>
  <si>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</si>
  <si>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</si>
  <si>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</si>
  <si>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</si>
  <si>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</si>
  <si>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</si>
  <si>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</si>
  <si>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</si>
  <si>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</si>
  <si>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</si>
  <si>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</si>
  <si>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</si>
  <si>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</si>
  <si>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</si>
  <si>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</si>
  <si>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</si>
  <si>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</si>
  <si>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</si>
  <si>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</si>
  <si>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</si>
  <si>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</si>
  <si>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</si>
  <si>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</si>
  <si>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</si>
  <si>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</si>
  <si>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</si>
  <si>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</si>
  <si>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</si>
  <si>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</si>
  <si>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</si>
  <si>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</si>
  <si>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</si>
  <si>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</si>
  <si>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</si>
  <si>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</si>
  <si>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</si>
  <si>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</si>
  <si>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</si>
  <si>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</si>
  <si>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</si>
  <si>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</si>
  <si>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</si>
  <si>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</si>
  <si>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</si>
  <si>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</si>
  <si>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</si>
  <si>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</si>
  <si>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</si>
  <si>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</si>
  <si>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</si>
  <si>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</si>
  <si>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</si>
  <si>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</si>
  <si>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</si>
  <si>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</si>
  <si>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</si>
  <si>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</si>
  <si>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</si>
  <si>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</si>
  <si>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</si>
  <si>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</si>
  <si>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</si>
  <si>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</si>
  <si>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</si>
  <si>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</si>
  <si>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</si>
  <si>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</si>
  <si>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</si>
  <si>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</si>
  <si>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</si>
  <si>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</si>
  <si>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</si>
  <si>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</si>
  <si>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</si>
  <si>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</si>
  <si>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</si>
  <si>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</si>
  <si>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</si>
  <si>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</si>
  <si>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</si>
  <si>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</si>
  <si>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</si>
  <si>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</si>
  <si>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</si>
  <si>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</si>
  <si>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</si>
  <si>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</si>
  <si>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</si>
  <si>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</si>
  <si>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</si>
  <si>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</si>
  <si>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</si>
  <si>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</si>
  <si>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</si>
  <si>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</si>
  <si>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</si>
  <si>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</si>
  <si>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</si>
  <si>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</si>
  <si>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</si>
  <si>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</si>
  <si>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</si>
  <si>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</si>
  <si>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</si>
  <si>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</si>
  <si>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</si>
  <si>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</si>
  <si>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</si>
  <si>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</si>
  <si>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</si>
  <si>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</si>
  <si>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</si>
  <si>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</si>
  <si>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</si>
  <si>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</si>
  <si>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</si>
  <si>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</si>
  <si>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</si>
  <si>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</si>
  <si>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</si>
  <si>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</si>
  <si>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</si>
  <si>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</si>
  <si>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</si>
  <si>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</si>
  <si>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</si>
  <si>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</si>
  <si>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</si>
  <si>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</si>
  <si>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</si>
  <si>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</si>
  <si>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</si>
  <si>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</si>
  <si>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</si>
  <si>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</si>
  <si>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</si>
  <si>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</si>
  <si>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</si>
  <si>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</si>
  <si>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</si>
  <si>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</si>
  <si>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</si>
  <si>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</si>
  <si>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</si>
  <si>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</si>
  <si>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</si>
  <si>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</si>
  <si>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</si>
  <si>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</si>
  <si>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</si>
  <si>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</si>
  <si>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</si>
  <si>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</si>
  <si>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</si>
  <si>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</si>
  <si>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</si>
  <si>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</si>
  <si>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</si>
  <si>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</si>
  <si>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</si>
  <si>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</si>
  <si>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</si>
  <si>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</si>
  <si>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</si>
  <si>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</si>
  <si>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</si>
  <si>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</si>
  <si>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</si>
  <si>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</si>
  <si>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</si>
  <si>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</si>
  <si>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</si>
  <si>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</si>
  <si>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</si>
  <si>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</si>
  <si>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</si>
  <si>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</si>
  <si>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</si>
  <si>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</si>
  <si>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</si>
  <si>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</si>
  <si>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</si>
  <si>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</si>
  <si>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</si>
  <si>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</si>
  <si>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</si>
  <si>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</si>
  <si>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</si>
  <si>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</si>
  <si>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</si>
  <si>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</si>
  <si>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</si>
  <si>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</si>
  <si>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</si>
  <si>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</si>
  <si>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</si>
  <si>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</si>
  <si>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</si>
  <si>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</si>
  <si>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</si>
  <si>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</si>
  <si>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</si>
  <si>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</si>
  <si>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</si>
  <si>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</si>
  <si>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</si>
  <si>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</si>
  <si>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</si>
  <si>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</si>
  <si>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</si>
  <si>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</si>
  <si>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</si>
  <si>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</si>
  <si>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</si>
  <si>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</si>
  <si>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</si>
  <si>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</si>
  <si>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</si>
  <si>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</si>
  <si>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</si>
  <si>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</si>
  <si>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</si>
  <si>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</si>
  <si>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</si>
  <si>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</si>
  <si>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</si>
  <si>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</si>
  <si>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</si>
  <si>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</si>
  <si>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</si>
  <si>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</si>
  <si>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</si>
  <si>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</si>
  <si>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</si>
  <si>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</si>
  <si>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</si>
  <si>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</si>
  <si>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</si>
  <si>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</si>
  <si>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</si>
  <si>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</si>
  <si>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</si>
  <si>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</si>
  <si>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</si>
  <si>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</si>
  <si>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</si>
  <si>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</si>
  <si>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</si>
  <si>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</si>
  <si>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</si>
  <si>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</si>
  <si>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</si>
  <si>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</si>
  <si>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</si>
  <si>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</si>
  <si>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</si>
  <si>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</si>
  <si>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</si>
  <si>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</si>
  <si>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</si>
  <si>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</si>
  <si>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</si>
  <si>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</si>
  <si>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</si>
  <si>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</si>
  <si>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</si>
  <si>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</si>
  <si>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</si>
  <si>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</si>
  <si>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</si>
  <si>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</si>
  <si>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</si>
  <si>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</si>
  <si>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</si>
  <si>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</si>
  <si>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</si>
  <si>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</si>
  <si>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</si>
  <si>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</si>
  <si>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</si>
  <si>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</si>
  <si>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</si>
  <si>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</si>
  <si>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</si>
  <si>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</si>
  <si>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</si>
  <si>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</si>
  <si>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</si>
  <si>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</si>
  <si>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</si>
  <si>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</si>
  <si>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</si>
  <si>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</si>
  <si>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</si>
  <si>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</si>
  <si>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</si>
  <si>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</si>
  <si>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</si>
  <si>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</si>
  <si>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</si>
  <si>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</si>
  <si>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</si>
  <si>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</si>
  <si>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</si>
  <si>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</si>
  <si>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</si>
  <si>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</si>
  <si>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</si>
  <si>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</si>
  <si>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</si>
  <si>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</si>
  <si>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</si>
  <si>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</si>
  <si>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</si>
  <si>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</si>
  <si>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</si>
  <si>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</si>
  <si>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</si>
  <si>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</si>
  <si>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</si>
  <si>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</si>
  <si>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</si>
  <si>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</si>
  <si>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</si>
  <si>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</si>
  <si>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</si>
  <si>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</si>
  <si>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</si>
  <si>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</si>
  <si>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</si>
  <si>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</si>
  <si>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</si>
  <si>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</si>
  <si>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</si>
  <si>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</si>
  <si>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</si>
  <si>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</si>
  <si>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</si>
  <si>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</si>
  <si>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</si>
  <si>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</si>
  <si>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</si>
  <si>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</si>
  <si>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</si>
  <si>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</si>
  <si>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</si>
  <si>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</si>
  <si>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</si>
  <si>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</si>
  <si>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</si>
  <si>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</si>
  <si>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</si>
  <si>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</si>
  <si>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</si>
  <si>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</si>
  <si>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</si>
  <si>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</si>
  <si>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</si>
  <si>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</si>
  <si>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</si>
  <si>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</si>
  <si>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</si>
  <si>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</si>
  <si>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</si>
  <si>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</si>
  <si>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</si>
  <si>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</si>
  <si>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</si>
  <si>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</si>
  <si>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</si>
  <si>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</si>
  <si>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</si>
  <si>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</si>
  <si>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</si>
  <si>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</si>
  <si>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</si>
  <si>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</si>
  <si>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</si>
  <si>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</si>
  <si>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</si>
  <si>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</si>
  <si>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</si>
  <si>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</si>
  <si>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</si>
  <si>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</si>
  <si>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</si>
  <si>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</si>
  <si>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</si>
  <si>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</si>
  <si>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</si>
  <si>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</si>
  <si>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</si>
  <si>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</si>
  <si>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</si>
  <si>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</si>
  <si>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</si>
  <si>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</si>
  <si>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</si>
  <si>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</si>
  <si>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</si>
  <si>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</si>
  <si>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</si>
  <si>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</si>
  <si>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</si>
  <si>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</si>
  <si>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</si>
  <si>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</si>
  <si>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</si>
  <si>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</si>
  <si>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</si>
  <si>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</si>
  <si>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</si>
  <si>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</si>
  <si>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</si>
  <si>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</si>
  <si>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</si>
  <si>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</si>
  <si>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</si>
  <si>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</si>
  <si>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</si>
  <si>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</si>
  <si>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</si>
  <si>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</si>
  <si>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</si>
  <si>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</si>
  <si>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</si>
  <si>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</si>
  <si>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</si>
  <si>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</si>
  <si>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</si>
  <si>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</si>
  <si>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</si>
  <si>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</si>
  <si>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</si>
  <si>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</si>
  <si>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</si>
  <si>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</si>
  <si>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</si>
  <si>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</si>
  <si>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</si>
  <si>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</si>
  <si>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</si>
  <si>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</si>
  <si>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</si>
  <si>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</si>
  <si>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</si>
  <si>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</si>
  <si>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</si>
  <si>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</si>
  <si>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</si>
  <si>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</si>
  <si>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</si>
  <si>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</si>
  <si>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</si>
  <si>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</si>
  <si>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</si>
  <si>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</si>
  <si>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</si>
  <si>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</si>
  <si>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</si>
  <si>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</si>
  <si>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</si>
  <si>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</si>
  <si>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</si>
  <si>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</si>
  <si>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</si>
  <si>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</si>
  <si>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</si>
  <si>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</si>
  <si>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</si>
  <si>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</si>
  <si>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</si>
  <si>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</si>
  <si>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</si>
  <si>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</si>
  <si>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</si>
  <si>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</si>
  <si>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</si>
  <si>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</si>
  <si>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</si>
  <si>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</si>
  <si>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</si>
  <si>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</si>
  <si>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</si>
  <si>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</si>
  <si>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</si>
  <si>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</si>
  <si>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</si>
  <si>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</si>
  <si>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</si>
  <si>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</si>
  <si>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</si>
  <si>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</si>
  <si>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</si>
  <si>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</si>
  <si>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</si>
  <si>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</si>
  <si>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</si>
  <si>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</si>
  <si>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</si>
  <si>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</si>
  <si>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</si>
  <si>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</si>
  <si>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</si>
  <si>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</si>
  <si>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</si>
  <si>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</si>
  <si>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</si>
  <si>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</si>
  <si>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</si>
  <si>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</si>
  <si>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</si>
  <si>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</si>
  <si>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</si>
  <si>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</si>
  <si>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</si>
  <si>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</si>
  <si>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</si>
  <si>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</si>
  <si>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</si>
  <si>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</si>
  <si>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</si>
  <si>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</si>
  <si>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</si>
  <si>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</si>
  <si>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</si>
  <si>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</si>
  <si>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</si>
  <si>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</si>
  <si>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</si>
  <si>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</si>
  <si>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</si>
  <si>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</si>
  <si>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</si>
  <si>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</si>
  <si>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</si>
  <si>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</si>
  <si>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</si>
  <si>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</si>
  <si>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</si>
  <si>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</si>
  <si>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</si>
  <si>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</si>
  <si>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</si>
  <si>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</si>
  <si>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</si>
  <si>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</si>
  <si>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</si>
  <si>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</si>
  <si>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</si>
  <si>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</si>
  <si>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</si>
  <si>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</si>
  <si>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</si>
  <si>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</si>
  <si>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</si>
  <si>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</si>
  <si>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</si>
  <si>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</si>
  <si>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</si>
  <si>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</si>
  <si>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</si>
  <si>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</si>
  <si>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</si>
  <si>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</si>
  <si>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</si>
  <si>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</si>
  <si>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</si>
  <si>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</si>
  <si>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</si>
  <si>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</si>
  <si>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</si>
  <si>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</si>
  <si>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</si>
  <si>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</si>
  <si>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</si>
  <si>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</si>
  <si>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</si>
  <si>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</si>
  <si>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</si>
  <si>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</si>
  <si>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</si>
  <si>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</si>
  <si>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</si>
  <si>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</si>
  <si>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</si>
  <si>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</si>
  <si>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</si>
  <si>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</si>
  <si>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</si>
  <si>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</si>
  <si>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</si>
  <si>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</si>
  <si>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</si>
  <si>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</si>
  <si>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</si>
  <si>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</si>
  <si>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</si>
  <si>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</si>
  <si>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</si>
  <si>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</si>
  <si>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</si>
  <si>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</si>
  <si>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</si>
  <si>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</si>
  <si>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</si>
  <si>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</si>
  <si>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</si>
  <si>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</si>
  <si>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</si>
  <si>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</si>
  <si>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</si>
  <si>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</si>
  <si>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</si>
  <si>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</si>
  <si>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</si>
  <si>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</si>
  <si>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</si>
  <si>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</si>
  <si>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</si>
  <si>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</si>
  <si>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</si>
  <si>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</si>
  <si>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</si>
  <si>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</si>
  <si>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</si>
  <si>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</si>
  <si>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</si>
  <si>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</si>
  <si>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</si>
  <si>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</si>
  <si>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</si>
  <si>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</si>
  <si>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</si>
  <si>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</si>
  <si>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</si>
  <si>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</si>
  <si>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</si>
  <si>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</si>
  <si>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</si>
  <si>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</si>
  <si>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</si>
  <si>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</si>
  <si>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</si>
  <si>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</si>
  <si>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</si>
  <si>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</si>
  <si>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</si>
  <si>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</si>
  <si>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</si>
  <si>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</si>
  <si>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</si>
  <si>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</si>
  <si>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</si>
  <si>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</si>
  <si>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</si>
  <si>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</si>
  <si>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</si>
  <si>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</si>
  <si>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</si>
  <si>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</si>
  <si>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</si>
  <si>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</si>
  <si>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</si>
  <si>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</si>
  <si>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</si>
  <si>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</si>
  <si>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</si>
  <si>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</si>
  <si>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</si>
  <si>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</si>
  <si>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</si>
  <si>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</si>
  <si>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</si>
  <si>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</si>
  <si>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</si>
  <si>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</si>
  <si>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</si>
  <si>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</si>
  <si>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</si>
  <si>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</si>
  <si>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</si>
  <si>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</si>
  <si>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</si>
  <si>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</si>
  <si>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</si>
  <si>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</si>
  <si>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</si>
  <si>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</si>
  <si>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</si>
  <si>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</si>
  <si>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</si>
  <si>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</si>
  <si>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</si>
  <si>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</si>
  <si>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</si>
  <si>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</si>
  <si>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</si>
  <si>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</si>
  <si>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</si>
  <si>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</si>
  <si>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</si>
  <si>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</si>
  <si>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</si>
  <si>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</si>
  <si>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</si>
  <si>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</si>
  <si>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</si>
  <si>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</si>
  <si>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</si>
  <si>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</si>
  <si>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</si>
  <si>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</si>
  <si>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</si>
  <si>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</si>
  <si>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</si>
  <si>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</si>
  <si>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</si>
  <si>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</si>
  <si>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</si>
  <si>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</si>
  <si>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</si>
  <si>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</si>
  <si>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</si>
  <si>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</si>
  <si>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</si>
  <si>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</si>
  <si>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</si>
  <si>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</si>
  <si>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</si>
  <si>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</si>
  <si>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</si>
  <si>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</si>
  <si>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</si>
  <si>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</si>
  <si>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</si>
  <si>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</si>
  <si>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</si>
  <si>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</si>
  <si>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</si>
  <si>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</si>
  <si>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</si>
  <si>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</si>
  <si>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</si>
  <si>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</si>
  <si>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</si>
  <si>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</si>
  <si>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</si>
  <si>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</si>
  <si>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</si>
  <si>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</si>
  <si>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</si>
  <si>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</si>
  <si>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</si>
  <si>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</si>
  <si>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</si>
  <si>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</si>
  <si>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</si>
  <si>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</si>
  <si>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</si>
  <si>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</si>
  <si>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</si>
  <si>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</si>
  <si>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</si>
  <si>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</si>
  <si>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</si>
  <si>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</si>
  <si>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</si>
  <si>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</si>
  <si>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</si>
  <si>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</si>
  <si>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</si>
  <si>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</si>
  <si>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</si>
  <si>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</si>
  <si>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</si>
  <si>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</si>
  <si>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</si>
  <si>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</si>
  <si>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</si>
  <si>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</si>
  <si>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</si>
  <si>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</si>
  <si>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</si>
  <si>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</si>
  <si>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</si>
  <si>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</si>
  <si>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</si>
  <si>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</si>
  <si>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</si>
  <si>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</si>
  <si>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</si>
  <si>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</si>
  <si>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</si>
  <si>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</si>
  <si>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</si>
  <si>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</si>
  <si>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</si>
  <si>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</si>
  <si>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</si>
  <si>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</si>
  <si>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</si>
  <si>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</si>
  <si>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</si>
  <si>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</si>
  <si>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</si>
  <si>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</si>
  <si>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</si>
  <si>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</si>
  <si>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</si>
  <si>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</si>
  <si>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</si>
  <si>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</si>
  <si>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</si>
  <si>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</si>
  <si>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</si>
  <si>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</si>
  <si>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</si>
  <si>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</si>
  <si>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</si>
  <si>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</si>
  <si>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</si>
  <si>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</si>
  <si>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</si>
  <si>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</si>
  <si>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</si>
  <si>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</si>
  <si>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</si>
  <si>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</si>
  <si>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</si>
  <si>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</si>
  <si>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</si>
  <si>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</si>
  <si>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</si>
  <si>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</si>
  <si>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</si>
  <si>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</si>
  <si>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</si>
  <si>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</si>
  <si>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</si>
  <si>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</si>
  <si>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</si>
  <si>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</si>
  <si>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</si>
  <si>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</si>
  <si>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</si>
  <si>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</si>
  <si>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</si>
  <si>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</si>
  <si>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</si>
  <si>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</si>
  <si>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</si>
  <si>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</si>
  <si>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</si>
  <si>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</si>
  <si>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</si>
  <si>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</si>
  <si>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</si>
  <si>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</si>
  <si>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</si>
  <si>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</si>
  <si>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</si>
  <si>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</si>
  <si>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</si>
  <si>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</si>
  <si>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</si>
  <si>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</si>
  <si>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</si>
  <si>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</si>
  <si>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</si>
  <si>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</si>
  <si>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</si>
  <si>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</si>
  <si>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</si>
  <si>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</si>
  <si>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</si>
  <si>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</si>
  <si>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</si>
  <si>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</si>
  <si>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</si>
  <si>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</si>
  <si>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</si>
  <si>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</si>
  <si>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</si>
  <si>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</si>
  <si>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</si>
  <si>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</si>
  <si>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</si>
  <si>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</si>
  <si>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</si>
  <si>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</si>
  <si>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</si>
  <si>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</si>
  <si>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</si>
  <si>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</si>
  <si>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</si>
  <si>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</si>
  <si>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</si>
  <si>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</si>
  <si>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</si>
  <si>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</si>
  <si>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</si>
  <si>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</si>
  <si>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</si>
  <si>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</si>
  <si>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</si>
  <si>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</si>
  <si>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</si>
  <si>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</si>
  <si>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</si>
  <si>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</si>
  <si>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</si>
  <si>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</si>
  <si>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</si>
  <si>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</si>
  <si>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</si>
  <si>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</si>
  <si>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</si>
  <si>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</si>
  <si>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</si>
  <si>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</si>
  <si>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</si>
  <si>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</si>
  <si>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</si>
  <si>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</si>
  <si>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</si>
  <si>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</si>
  <si>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</si>
  <si>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</si>
  <si>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</si>
  <si>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</si>
  <si>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</si>
  <si>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</si>
  <si>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</si>
  <si>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</si>
  <si>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</si>
  <si>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</si>
  <si>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</si>
  <si>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</si>
  <si>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</si>
  <si>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</si>
  <si>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</si>
  <si>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</si>
  <si>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</si>
  <si>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</si>
  <si>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</si>
  <si>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</si>
  <si>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</si>
  <si>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</si>
  <si>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</si>
  <si>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</si>
  <si>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</si>
  <si>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</si>
  <si>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</si>
  <si>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</si>
  <si>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</si>
  <si>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</si>
  <si>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</si>
  <si>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</si>
  <si>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</si>
  <si>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</si>
  <si>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</si>
  <si>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</si>
  <si>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</si>
  <si>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</si>
  <si>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</si>
  <si>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</si>
  <si>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</si>
  <si>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</si>
  <si>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</si>
  <si>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</si>
  <si>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</si>
  <si>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</si>
  <si>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</si>
  <si>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</si>
  <si>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</si>
  <si>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</si>
  <si>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</si>
  <si>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</si>
  <si>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</si>
  <si>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</si>
  <si>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</si>
  <si>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</si>
  <si>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</si>
  <si>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</si>
  <si>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</si>
  <si>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</si>
  <si>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</si>
  <si>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</si>
  <si>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</si>
  <si>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</si>
  <si>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</si>
  <si>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</si>
  <si>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</si>
  <si>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</si>
  <si>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</si>
  <si>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</si>
  <si>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</si>
  <si>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</si>
  <si>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</si>
  <si>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</si>
  <si>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</si>
  <si>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</si>
  <si>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</si>
  <si>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</si>
  <si>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</si>
  <si>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</si>
  <si>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</si>
  <si>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</si>
  <si>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</si>
  <si>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</si>
  <si>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</si>
  <si>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</si>
  <si>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</si>
  <si>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</si>
  <si>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</si>
  <si>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</si>
  <si>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</si>
  <si>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</si>
  <si>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</si>
  <si>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</si>
  <si>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</si>
  <si>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</si>
  <si>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</si>
  <si>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</si>
  <si>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</si>
  <si>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</si>
  <si>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</si>
  <si>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</si>
  <si>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</si>
  <si>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</si>
  <si>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</si>
  <si>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</si>
  <si>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</si>
  <si>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</si>
  <si>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</si>
  <si>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</si>
  <si>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</si>
  <si>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</si>
  <si>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</si>
  <si>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</si>
  <si>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</si>
  <si>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</si>
  <si>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</si>
  <si>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</si>
  <si>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</si>
  <si>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</si>
  <si>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</si>
  <si>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</si>
  <si>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</si>
  <si>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</si>
  <si>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</si>
  <si>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</si>
  <si>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</si>
  <si>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</si>
  <si>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</si>
  <si>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</si>
  <si>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</si>
  <si>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</si>
  <si>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</si>
  <si>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</si>
  <si>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</si>
  <si>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</si>
  <si>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</si>
  <si>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</si>
  <si>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</si>
  <si>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</si>
  <si>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</si>
  <si>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</si>
  <si>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</si>
  <si>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</si>
  <si>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</si>
  <si>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</si>
  <si>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</si>
  <si>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</si>
  <si>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</si>
  <si>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</si>
  <si>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</si>
  <si>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</si>
  <si>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</si>
  <si>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</si>
  <si>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</si>
  <si>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</si>
  <si>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</si>
  <si>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</si>
  <si>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</si>
  <si>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</si>
  <si>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</si>
  <si>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</si>
  <si>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</si>
  <si>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</si>
  <si>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</si>
  <si>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</si>
  <si>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</si>
  <si>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</si>
  <si>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</si>
  <si>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</si>
  <si>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</si>
  <si>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</si>
  <si>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</si>
  <si>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</si>
  <si>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</si>
  <si>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</si>
  <si>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</si>
  <si>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</si>
  <si>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</si>
  <si>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</si>
  <si>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</si>
  <si>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</si>
  <si>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</si>
  <si>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</si>
  <si>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</si>
  <si>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</si>
  <si>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</si>
  <si>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</si>
  <si>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</si>
  <si>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</si>
  <si>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</si>
  <si>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</si>
  <si>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</si>
  <si>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</si>
  <si>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</si>
  <si>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</si>
  <si>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</si>
  <si>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</si>
  <si>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</si>
  <si>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</si>
  <si>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</si>
  <si>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</si>
  <si>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</si>
  <si>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</si>
  <si>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</si>
  <si>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</si>
  <si>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</si>
  <si>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</si>
  <si>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</si>
  <si>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</si>
  <si>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</si>
  <si>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</si>
  <si>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</si>
  <si>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</si>
  <si>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</si>
  <si>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</si>
  <si>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</si>
  <si>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</si>
  <si>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</si>
  <si>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</si>
  <si>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</si>
  <si>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</si>
  <si>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</si>
  <si>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</si>
  <si>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</si>
  <si>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</si>
  <si>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</si>
  <si>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</si>
  <si>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</si>
  <si>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</si>
  <si>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</si>
  <si>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</si>
  <si>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</si>
  <si>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</si>
  <si>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</si>
  <si>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</si>
  <si>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</si>
  <si>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</si>
  <si>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</si>
  <si>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</si>
  <si>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</si>
  <si>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</si>
  <si>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</si>
  <si>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</si>
  <si>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</si>
  <si>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</si>
  <si>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</si>
  <si>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</si>
  <si>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</si>
  <si>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</si>
  <si>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</si>
  <si>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</si>
  <si>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</si>
  <si>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</si>
  <si>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</si>
  <si>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</si>
  <si>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</si>
  <si>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</si>
  <si>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</si>
  <si>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</si>
  <si>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</si>
  <si>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</si>
  <si>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</si>
  <si>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</si>
  <si>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</si>
  <si>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</si>
  <si>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</si>
  <si>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</si>
  <si>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</si>
  <si>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</si>
  <si>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</si>
  <si>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</si>
  <si>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</si>
  <si>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</si>
  <si>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</si>
  <si>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</si>
  <si>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</si>
  <si>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</si>
  <si>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</si>
  <si>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</si>
  <si>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</si>
  <si>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</si>
  <si>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</si>
  <si>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</si>
  <si>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</si>
  <si>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</si>
  <si>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</si>
  <si>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</si>
  <si>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</si>
  <si>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</si>
  <si>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</si>
  <si>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</si>
  <si>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</si>
  <si>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</si>
  <si>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</si>
  <si>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</si>
  <si>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</si>
  <si>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</si>
  <si>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</si>
  <si>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</si>
  <si>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</si>
  <si>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</si>
  <si>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</si>
  <si>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</si>
  <si>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</si>
  <si>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</si>
  <si>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</si>
  <si>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</si>
  <si>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</si>
  <si>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</si>
  <si>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</si>
  <si>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</si>
  <si>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</si>
  <si>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</si>
  <si>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</si>
  <si>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</si>
  <si>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</si>
  <si>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</si>
  <si>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</si>
  <si>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</si>
  <si>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</si>
  <si>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</si>
  <si>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</si>
  <si>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</si>
  <si>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</si>
  <si>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</si>
  <si>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</si>
  <si>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</si>
  <si>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</si>
  <si>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</si>
  <si>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</si>
  <si>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</si>
  <si>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</si>
  <si>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</si>
  <si>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</si>
  <si>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</si>
  <si>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</si>
  <si>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</si>
  <si>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</si>
  <si>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</si>
  <si>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</si>
  <si>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</si>
  <si>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</si>
  <si>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</si>
  <si>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</si>
  <si>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</si>
  <si>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</si>
  <si>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</si>
  <si>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</si>
  <si>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</si>
  <si>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</si>
  <si>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</si>
  <si>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</si>
  <si>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</si>
  <si>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</si>
  <si>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</si>
  <si>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</si>
  <si>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</si>
  <si>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</si>
  <si>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</si>
  <si>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</si>
  <si>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</si>
  <si>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</si>
  <si>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</si>
  <si>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</si>
  <si>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</si>
  <si>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</si>
  <si>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</si>
  <si>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</si>
  <si>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</si>
  <si>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</si>
  <si>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</si>
  <si>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</si>
  <si>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</si>
  <si>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</si>
  <si>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</si>
  <si>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</si>
  <si>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</si>
  <si>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</si>
  <si>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</si>
  <si>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</si>
  <si>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</si>
  <si>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</si>
  <si>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</si>
  <si>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</si>
  <si>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</si>
  <si>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</si>
  <si>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</si>
  <si>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</si>
  <si>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</si>
  <si>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</si>
  <si>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</si>
  <si>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</si>
  <si>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</si>
  <si>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</si>
  <si>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</si>
  <si>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</si>
  <si>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</si>
  <si>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</si>
  <si>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</si>
  <si>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</si>
  <si>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</si>
  <si>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</si>
  <si>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</si>
  <si>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</si>
  <si>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</si>
  <si>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</si>
  <si>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</si>
  <si>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</si>
  <si>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</si>
  <si>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</si>
  <si>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</si>
  <si>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</si>
  <si>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</si>
  <si>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</si>
  <si>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</si>
  <si>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</si>
  <si>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</si>
  <si>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</si>
  <si>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</si>
  <si>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</si>
  <si>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</si>
  <si>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</si>
  <si>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</si>
  <si>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</si>
  <si>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</si>
  <si>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</si>
  <si>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</si>
  <si>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</si>
  <si>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</si>
  <si>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</si>
  <si>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</si>
  <si>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</si>
  <si>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</si>
  <si>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</si>
  <si>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</si>
  <si>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</si>
  <si>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</si>
  <si>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</si>
  <si>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</si>
  <si>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</si>
  <si>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</si>
  <si>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</si>
  <si>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</si>
  <si>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</si>
  <si>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</si>
  <si>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</si>
  <si>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</si>
  <si>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</si>
  <si>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</si>
  <si>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</si>
  <si>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</si>
  <si>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</si>
  <si>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</si>
  <si>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</si>
  <si>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</si>
  <si>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</si>
  <si>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</si>
  <si>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</si>
  <si>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</si>
  <si>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</si>
  <si>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</si>
  <si>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</si>
  <si>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</si>
  <si>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</si>
  <si>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</si>
  <si>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</si>
  <si>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</si>
  <si>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</si>
  <si>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</si>
  <si>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</si>
  <si>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</si>
  <si>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</si>
  <si>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</si>
  <si>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</si>
  <si>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</si>
  <si>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</si>
  <si>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</si>
  <si>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</si>
  <si>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</si>
  <si>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</si>
  <si>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</si>
  <si>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</si>
  <si>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</si>
  <si>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</si>
  <si>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</si>
  <si>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</si>
  <si>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</si>
  <si>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</si>
  <si>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</si>
  <si>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</si>
  <si>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</si>
  <si>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</si>
  <si>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</si>
  <si>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</si>
  <si>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</si>
  <si>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</si>
  <si>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</si>
  <si>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</si>
  <si>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</si>
  <si>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</si>
  <si>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</si>
  <si>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</si>
  <si>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</si>
  <si>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</si>
  <si>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</si>
  <si>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</si>
  <si>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</si>
  <si>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</si>
  <si>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</si>
  <si>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</si>
  <si>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</si>
  <si>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</si>
  <si>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</si>
  <si>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</si>
  <si>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</si>
  <si>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</si>
  <si>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</si>
  <si>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</si>
  <si>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</si>
  <si>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</si>
  <si>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</si>
  <si>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</si>
  <si>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</si>
  <si>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</si>
  <si>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</si>
  <si>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</si>
  <si>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</si>
  <si>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</si>
  <si>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</si>
  <si>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</si>
  <si>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</si>
  <si>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</si>
  <si>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</si>
  <si>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</si>
  <si>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</si>
  <si>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</si>
  <si>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</si>
  <si>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</si>
  <si>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</si>
  <si>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</si>
  <si>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</si>
  <si>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</si>
  <si>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</si>
  <si>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</si>
  <si>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</si>
  <si>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</si>
  <si>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</si>
  <si>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</si>
  <si>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</si>
  <si>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</si>
  <si>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</si>
  <si>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</si>
  <si>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</si>
  <si>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</si>
  <si>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</si>
  <si>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</si>
  <si>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</si>
  <si>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</si>
  <si>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</si>
  <si>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</si>
  <si>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</si>
  <si>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</si>
  <si>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</si>
  <si>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</si>
  <si>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</si>
  <si>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</si>
  <si>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</si>
  <si>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</si>
  <si>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</si>
  <si>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</si>
  <si>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</si>
  <si>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</si>
  <si>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</si>
  <si>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</si>
  <si>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</si>
  <si>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</si>
  <si>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</si>
  <si>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</si>
  <si>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</si>
  <si>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</si>
  <si>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</si>
  <si>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</si>
  <si>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</si>
  <si>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</si>
  <si>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</si>
  <si>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</si>
  <si>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</si>
  <si>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</si>
  <si>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</si>
  <si>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</si>
  <si>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</si>
  <si>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</si>
  <si>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</si>
  <si>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</si>
  <si>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</si>
  <si>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</si>
  <si>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</si>
  <si>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</si>
  <si>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</si>
  <si>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</si>
  <si>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</si>
  <si>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</si>
  <si>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</si>
  <si>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</si>
  <si>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</si>
  <si>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</si>
  <si>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</si>
  <si>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</si>
  <si>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</si>
  <si>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</si>
  <si>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</si>
  <si>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</si>
  <si>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</si>
  <si>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</si>
  <si>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</si>
  <si>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</si>
  <si>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</si>
  <si>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</si>
  <si>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</si>
  <si>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</si>
  <si>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</si>
  <si>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</si>
  <si>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</si>
  <si>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</si>
  <si>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</si>
  <si>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</si>
  <si>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</si>
  <si>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</si>
  <si>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</si>
  <si>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</si>
  <si>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</si>
  <si>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</si>
  <si>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</si>
  <si>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</si>
  <si>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</si>
  <si>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</si>
  <si>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</si>
  <si>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</si>
  <si>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</si>
  <si>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</si>
  <si>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</si>
  <si>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</si>
  <si>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</si>
  <si>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</si>
  <si>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</si>
  <si>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</si>
  <si>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</si>
  <si>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</si>
  <si>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</si>
  <si>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</si>
  <si>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</si>
  <si>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</si>
  <si>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</si>
  <si>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</si>
  <si>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</si>
  <si>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</si>
  <si>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</si>
  <si>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</si>
  <si>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</si>
  <si>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</si>
  <si>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</si>
  <si>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</si>
  <si>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</si>
  <si>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</si>
  <si>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</si>
  <si>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</si>
  <si>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</si>
  <si>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</si>
  <si>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</si>
  <si>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</si>
  <si>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</si>
  <si>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</si>
  <si>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</si>
  <si>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</si>
  <si>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</si>
  <si>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</si>
  <si>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</si>
  <si>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</si>
  <si>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</si>
  <si>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</si>
  <si>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</si>
  <si>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</si>
  <si>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</si>
  <si>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</si>
  <si>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</si>
  <si>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</si>
  <si>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</si>
  <si>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</si>
  <si>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</si>
  <si>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</si>
  <si>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</si>
  <si>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</si>
  <si>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</si>
  <si>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</si>
  <si>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</si>
  <si>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</si>
  <si>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</si>
  <si>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</si>
  <si>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</si>
  <si>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</si>
  <si>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</si>
  <si>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</si>
  <si>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</si>
  <si>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</si>
  <si>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</si>
  <si>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</si>
  <si>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</si>
  <si>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</si>
  <si>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</si>
  <si>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</si>
  <si>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</si>
  <si>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</si>
  <si>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</si>
  <si>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</si>
  <si>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</si>
  <si>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</si>
  <si>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</si>
  <si>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</si>
  <si>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</si>
  <si>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</si>
  <si>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</si>
  <si>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</si>
  <si>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</si>
  <si>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</si>
  <si>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</si>
  <si>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</si>
  <si>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</si>
  <si>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</si>
  <si>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</si>
  <si>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</si>
  <si>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</si>
  <si>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</si>
  <si>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</si>
  <si>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</si>
  <si>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</si>
  <si>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</si>
  <si>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</si>
  <si>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</si>
  <si>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</si>
  <si>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</si>
  <si>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</si>
  <si>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</si>
  <si>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</si>
  <si>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</si>
  <si>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</si>
  <si>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</si>
  <si>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</si>
  <si>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</si>
  <si>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</si>
  <si>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</si>
  <si>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</si>
  <si>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</si>
  <si>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</si>
  <si>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</si>
  <si>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</si>
  <si>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</si>
  <si>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</si>
  <si>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</si>
  <si>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</si>
  <si>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</si>
  <si>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</si>
  <si>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</si>
  <si>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</si>
  <si>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</si>
  <si>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</si>
  <si>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</si>
  <si>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</si>
  <si>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</si>
  <si>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</si>
  <si>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</si>
  <si>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</si>
  <si>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</si>
  <si>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</si>
  <si>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</si>
  <si>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</si>
  <si>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</si>
  <si>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</si>
  <si>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</si>
  <si>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</si>
  <si>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</si>
  <si>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</si>
  <si>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</si>
  <si>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</si>
  <si>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</si>
  <si>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</si>
  <si>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</si>
  <si>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</si>
  <si>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</si>
  <si>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</si>
  <si>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</si>
  <si>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</si>
  <si>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</si>
  <si>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</si>
  <si>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</si>
  <si>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</si>
  <si>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</si>
  <si>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</si>
  <si>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</si>
  <si>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</si>
  <si>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</si>
  <si>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</si>
  <si>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</si>
  <si>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</si>
  <si>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</si>
  <si>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</si>
  <si>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</si>
  <si>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</si>
  <si>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</si>
  <si>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</si>
  <si>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</si>
  <si>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</si>
  <si>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</si>
  <si>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</si>
  <si>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</si>
  <si>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</si>
  <si>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</si>
  <si>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</si>
  <si>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</si>
  <si>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</si>
  <si>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</si>
  <si>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</si>
  <si>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</si>
  <si>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</si>
  <si>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</si>
  <si>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</si>
  <si>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</si>
  <si>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</si>
  <si>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</si>
  <si>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</si>
  <si>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</si>
  <si>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</si>
  <si>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</si>
  <si>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</si>
  <si>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</si>
  <si>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</si>
  <si>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</si>
  <si>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</si>
  <si>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</si>
  <si>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</si>
  <si>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</si>
  <si>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</si>
  <si>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</si>
  <si>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</si>
  <si>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</si>
  <si>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</si>
  <si>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</si>
  <si>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</si>
  <si>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</si>
  <si>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</si>
  <si>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</si>
  <si>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</si>
  <si>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</si>
  <si>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</si>
  <si>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</si>
  <si>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</si>
  <si>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</si>
  <si>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</si>
  <si>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</si>
  <si>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</si>
  <si>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</si>
  <si>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</si>
  <si>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</si>
  <si>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</si>
  <si>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</si>
  <si>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</si>
  <si>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</si>
  <si>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</si>
  <si>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</si>
  <si>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</si>
  <si>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</si>
  <si>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</si>
  <si>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</si>
  <si>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</si>
  <si>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</si>
  <si>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</si>
  <si>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</si>
  <si>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</si>
  <si>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</si>
  <si>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</si>
  <si>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</si>
  <si>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</si>
  <si>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</si>
  <si>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</si>
  <si>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</si>
  <si>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</si>
  <si>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</si>
  <si>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</si>
  <si>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</si>
  <si>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</si>
  <si>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</si>
  <si>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</si>
  <si>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</si>
  <si>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</si>
  <si>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</si>
  <si>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</si>
  <si>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</si>
  <si>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</si>
  <si>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</si>
  <si>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</si>
  <si>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</si>
  <si>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</si>
  <si>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</si>
  <si>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</si>
  <si>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</si>
  <si>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</si>
  <si>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</si>
  <si>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</si>
  <si>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</si>
  <si>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</si>
  <si>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</si>
  <si>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</si>
  <si>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</si>
  <si>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</si>
  <si>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</si>
  <si>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</si>
  <si>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</si>
  <si>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</si>
  <si>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</si>
  <si>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</si>
  <si>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</si>
  <si>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</si>
  <si>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</si>
  <si>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</si>
  <si>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</si>
  <si>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</si>
  <si>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</si>
  <si>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</si>
  <si>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</si>
  <si>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</si>
  <si>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</si>
  <si>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</si>
  <si>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</si>
  <si>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</si>
  <si>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</si>
  <si>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</si>
  <si>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</si>
  <si>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</si>
  <si>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</si>
  <si>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</si>
  <si>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</si>
  <si>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</si>
  <si>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</si>
  <si>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</si>
  <si>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</si>
  <si>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</si>
  <si>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</si>
  <si>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</si>
  <si>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</si>
  <si>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</si>
  <si>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</si>
  <si>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</si>
  <si>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</si>
  <si>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</si>
  <si>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</si>
  <si>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</si>
  <si>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</si>
  <si>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</si>
  <si>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</si>
  <si>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</si>
  <si>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</si>
  <si>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</si>
  <si>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</si>
  <si>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</si>
  <si>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</si>
  <si>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</si>
  <si>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</si>
  <si>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</si>
  <si>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</si>
  <si>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</si>
  <si>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</si>
  <si>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</si>
  <si>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</si>
  <si>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</si>
  <si>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</si>
  <si>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</si>
  <si>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</si>
  <si>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</si>
  <si>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</si>
  <si>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</si>
  <si>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</si>
  <si>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</si>
  <si>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</si>
  <si>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</si>
  <si>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</si>
  <si>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</si>
  <si>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</si>
  <si>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</si>
  <si>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</si>
  <si>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</si>
  <si>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</si>
  <si>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</si>
  <si>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</si>
  <si>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</si>
  <si>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</si>
  <si>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</si>
  <si>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</si>
  <si>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</si>
  <si>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</si>
  <si>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</si>
  <si>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</si>
  <si>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</si>
  <si>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</si>
  <si>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</si>
  <si>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</si>
  <si>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</si>
  <si>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</si>
  <si>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</si>
  <si>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</si>
  <si>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</si>
  <si>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</si>
  <si>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</si>
  <si>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</si>
  <si>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</si>
  <si>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</si>
  <si>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</si>
  <si>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</si>
  <si>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</si>
  <si>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</si>
  <si>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</si>
  <si>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</si>
  <si>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</si>
  <si>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</si>
  <si>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</si>
  <si>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</si>
  <si>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</si>
  <si>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</si>
  <si>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</si>
  <si>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</si>
  <si>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</si>
  <si>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</si>
  <si>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</si>
  <si>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</si>
  <si>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</si>
  <si>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</si>
  <si>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</si>
  <si>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</si>
  <si>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</si>
  <si>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</si>
  <si>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</si>
  <si>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</si>
  <si>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</si>
  <si>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</si>
  <si>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</si>
  <si>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</si>
  <si>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</si>
  <si>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</si>
  <si>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</si>
  <si>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</si>
  <si>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</si>
  <si>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</si>
  <si>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</si>
  <si>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</si>
  <si>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</si>
  <si>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</si>
  <si>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</si>
  <si>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</si>
  <si>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</si>
  <si>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</si>
  <si>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</si>
  <si>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</si>
  <si>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</si>
  <si>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</si>
  <si>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</si>
  <si>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</si>
  <si>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</si>
  <si>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</si>
  <si>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</si>
  <si>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</si>
  <si>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</si>
  <si>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</si>
  <si>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</si>
  <si>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</si>
  <si>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</si>
  <si>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</si>
  <si>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</si>
  <si>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</si>
  <si>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</si>
  <si>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</si>
  <si>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</si>
  <si>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</si>
  <si>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</si>
  <si>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</si>
  <si>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</si>
  <si>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</si>
  <si>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</si>
  <si>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</si>
  <si>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</si>
  <si>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</si>
  <si>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</si>
  <si>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</si>
  <si>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</si>
  <si>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</si>
  <si>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</si>
  <si>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</si>
  <si>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</si>
  <si>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</si>
  <si>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</si>
  <si>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</si>
  <si>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</si>
  <si>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</si>
  <si>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</si>
  <si>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</si>
  <si>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</si>
  <si>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</si>
  <si>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</si>
  <si>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</si>
  <si>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</si>
  <si>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</si>
  <si>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</si>
  <si>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</si>
  <si>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</si>
  <si>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</si>
  <si>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</si>
  <si>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</si>
  <si>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</si>
  <si>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</si>
  <si>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</si>
  <si>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</si>
  <si>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</si>
  <si>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</si>
  <si>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</si>
  <si>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</si>
  <si>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</si>
  <si>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</si>
  <si>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</si>
  <si>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</si>
  <si>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</si>
  <si>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</si>
  <si>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</si>
  <si>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</si>
  <si>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</si>
  <si>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</si>
  <si>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</si>
  <si>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</si>
  <si>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</si>
  <si>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</si>
  <si>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</si>
  <si>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</si>
  <si>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</si>
  <si>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</si>
  <si>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</si>
  <si>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</si>
  <si>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</si>
  <si>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</si>
  <si>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</si>
  <si>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</si>
  <si>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</si>
  <si>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</si>
  <si>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</si>
  <si>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</si>
  <si>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</si>
  <si>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</si>
  <si>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</si>
  <si>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</si>
  <si>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</si>
  <si>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</si>
  <si>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</si>
  <si>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</si>
  <si>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</si>
  <si>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</si>
  <si>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</si>
  <si>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</si>
  <si>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</si>
  <si>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</si>
  <si>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</si>
  <si>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</si>
  <si>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</si>
  <si>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</si>
  <si>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</si>
  <si>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</si>
  <si>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</si>
  <si>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</si>
  <si>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</si>
  <si>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</si>
  <si>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</si>
  <si>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</si>
  <si>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</si>
  <si>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</si>
  <si>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</si>
  <si>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</si>
  <si>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</si>
  <si>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</si>
  <si>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</si>
  <si>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</si>
  <si>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</si>
  <si>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</si>
  <si>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</si>
  <si>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</si>
  <si>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</si>
  <si>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</si>
  <si>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</si>
  <si>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</si>
  <si>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</si>
  <si>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</si>
  <si>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</si>
  <si>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</si>
  <si>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</si>
  <si>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</si>
  <si>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</si>
  <si>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</si>
  <si>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</si>
  <si>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</si>
  <si>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</si>
  <si>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</si>
  <si>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</si>
  <si>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</si>
  <si>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</si>
  <si>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</si>
  <si>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</si>
  <si>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</si>
  <si>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</si>
  <si>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</si>
  <si>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</si>
  <si>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</si>
  <si>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</si>
  <si>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</si>
  <si>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</si>
  <si>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</si>
  <si>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</si>
  <si>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</si>
  <si>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</si>
  <si>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</si>
  <si>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</si>
  <si>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</si>
  <si>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</si>
  <si>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</si>
  <si>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</si>
  <si>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</si>
  <si>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</si>
  <si>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</si>
  <si>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</si>
  <si>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</si>
  <si>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</si>
  <si>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</si>
  <si>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</si>
  <si>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</si>
  <si>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</si>
  <si>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</si>
  <si>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</si>
  <si>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</si>
  <si>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</si>
  <si>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</si>
  <si>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</si>
  <si>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</si>
  <si>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</si>
  <si>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</si>
  <si>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</si>
  <si>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</si>
  <si>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</si>
  <si>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</si>
  <si>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</si>
  <si>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</si>
  <si>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</si>
  <si>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</si>
  <si>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</si>
  <si>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</si>
  <si>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</si>
  <si>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</si>
  <si>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</si>
  <si>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</si>
  <si>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</si>
  <si>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</si>
  <si>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</si>
  <si>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</si>
  <si>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</si>
  <si>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</si>
  <si>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</si>
  <si>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</si>
  <si>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</si>
  <si>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</si>
  <si>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</si>
  <si>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</si>
  <si>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</si>
  <si>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</si>
  <si>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</si>
  <si>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</si>
  <si>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</si>
  <si>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</si>
  <si>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</si>
  <si>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</si>
  <si>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</si>
  <si>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</si>
  <si>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</si>
  <si>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</si>
  <si>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</si>
  <si>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</si>
  <si>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</si>
  <si>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</si>
  <si>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</si>
  <si>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</si>
  <si>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</si>
  <si>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</si>
  <si>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</si>
  <si>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</si>
  <si>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</si>
  <si>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</si>
  <si>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</si>
  <si>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</si>
  <si>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</si>
  <si>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</si>
  <si>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</si>
  <si>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</si>
  <si>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</si>
  <si>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</si>
  <si>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</si>
  <si>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</si>
  <si>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</si>
  <si>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</si>
  <si>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</si>
  <si>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</si>
  <si>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</si>
  <si>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</si>
  <si>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</si>
  <si>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</si>
  <si>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</si>
  <si>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</si>
  <si>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</si>
  <si>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</si>
  <si>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</si>
  <si>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</si>
  <si>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</si>
  <si>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</si>
  <si>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</si>
  <si>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</si>
  <si>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</si>
  <si>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</si>
  <si>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</si>
  <si>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</si>
  <si>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</si>
  <si>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</si>
  <si>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</si>
  <si>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</si>
  <si>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</si>
  <si>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</si>
  <si>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</si>
  <si>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</si>
  <si>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</si>
  <si>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</si>
  <si>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</si>
  <si>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</si>
  <si>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</si>
  <si>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</si>
  <si>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</si>
  <si>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</si>
  <si>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</si>
  <si>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</si>
  <si>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</si>
  <si>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</si>
  <si>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</si>
  <si>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</si>
  <si>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</si>
  <si>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</si>
  <si>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</si>
  <si>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</si>
  <si>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</si>
  <si>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</si>
  <si>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</si>
  <si>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</si>
  <si>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</si>
  <si>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</si>
  <si>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</si>
  <si>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</si>
  <si>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</si>
  <si>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</si>
  <si>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</si>
  <si>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</si>
  <si>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</si>
  <si>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</si>
  <si>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</si>
  <si>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</si>
  <si>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</si>
  <si>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</si>
  <si>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</si>
  <si>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</si>
  <si>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</si>
  <si>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</si>
  <si>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</si>
  <si>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</si>
  <si>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</si>
  <si>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</si>
  <si>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</si>
  <si>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</si>
  <si>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</si>
  <si>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</si>
  <si>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</si>
  <si>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</si>
  <si>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</si>
  <si>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</si>
  <si>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</si>
  <si>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</si>
  <si>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</si>
  <si>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</si>
  <si>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</si>
  <si>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</si>
  <si>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</si>
  <si>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</si>
  <si>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</si>
  <si>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</si>
  <si>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</si>
  <si>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</si>
  <si>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</si>
  <si>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</si>
  <si>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</si>
  <si>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</si>
  <si>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</si>
  <si>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</si>
  <si>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</si>
  <si>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</si>
  <si>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</si>
  <si>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</si>
  <si>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</si>
  <si>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</si>
  <si>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</si>
  <si>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</si>
  <si>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</si>
  <si>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</si>
  <si>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</si>
  <si>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</si>
  <si>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</si>
  <si>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</si>
  <si>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</si>
  <si>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</si>
  <si>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</si>
  <si>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</si>
  <si>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</si>
  <si>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</si>
  <si>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</si>
  <si>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</si>
  <si>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</si>
  <si>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</si>
  <si>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</si>
  <si>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</si>
  <si>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</si>
  <si>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</si>
  <si>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</si>
  <si>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</si>
  <si>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</si>
  <si>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</si>
  <si>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</si>
  <si>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</si>
  <si>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</si>
  <si>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</si>
  <si>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</si>
  <si>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</si>
  <si>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</si>
  <si>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</si>
  <si>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</si>
  <si>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</si>
  <si>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</si>
  <si>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</si>
  <si>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</si>
  <si>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</si>
  <si>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</si>
  <si>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</si>
  <si>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</si>
  <si>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</si>
  <si>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</si>
  <si>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</si>
  <si>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</si>
  <si>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</si>
  <si>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</si>
  <si>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</si>
  <si>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</si>
  <si>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</si>
  <si>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</si>
  <si>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</si>
  <si>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</si>
  <si>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</si>
  <si>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</si>
  <si>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</si>
  <si>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</si>
  <si>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</si>
  <si>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</si>
  <si>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</si>
  <si>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</si>
  <si>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</si>
  <si>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</si>
  <si>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</si>
  <si>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</si>
  <si>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</si>
  <si>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</si>
  <si>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</si>
  <si>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</si>
  <si>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</si>
  <si>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</si>
  <si>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</si>
  <si>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</si>
  <si>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</si>
  <si>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</si>
  <si>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</si>
  <si>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</si>
  <si>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</si>
  <si>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</si>
  <si>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</si>
  <si>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</si>
  <si>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</si>
  <si>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</si>
  <si>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</si>
  <si>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</si>
  <si>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</si>
  <si>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</si>
  <si>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</si>
  <si>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</si>
  <si>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</si>
  <si>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</si>
  <si>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</si>
  <si>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</si>
  <si>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</si>
  <si>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</si>
  <si>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</si>
  <si>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</si>
  <si>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</si>
  <si>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</si>
  <si>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</si>
  <si>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</si>
  <si>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</si>
  <si>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</si>
  <si>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</si>
  <si>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</si>
  <si>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</si>
  <si>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</si>
  <si>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</si>
  <si>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</si>
  <si>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</si>
  <si>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</si>
  <si>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</si>
  <si>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</si>
  <si>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</si>
  <si>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</si>
  <si>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</si>
  <si>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</si>
  <si>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</si>
  <si>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</si>
  <si>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</si>
  <si>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</si>
  <si>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</si>
  <si>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</si>
  <si>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</si>
  <si>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</si>
  <si>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</si>
  <si>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</si>
  <si>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</si>
  <si>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</si>
  <si>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</si>
  <si>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</si>
  <si>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</si>
  <si>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</si>
  <si>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</si>
  <si>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</si>
  <si>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</si>
  <si>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</si>
  <si>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</si>
  <si>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</si>
  <si>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</si>
  <si>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</si>
  <si>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</si>
  <si>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</si>
  <si>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</si>
  <si>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</si>
  <si>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</si>
  <si>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</si>
  <si>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</si>
  <si>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</si>
  <si>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</si>
  <si>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</si>
  <si>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</si>
  <si>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</si>
  <si>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</si>
  <si>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</si>
  <si>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</si>
  <si>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</si>
  <si>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</si>
  <si>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</si>
  <si>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</si>
  <si>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</si>
  <si>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</si>
  <si>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</si>
  <si>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</si>
  <si>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</si>
  <si>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</si>
  <si>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</si>
  <si>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</si>
  <si>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</si>
  <si>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</si>
  <si>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</si>
  <si>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</si>
  <si>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</si>
  <si>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</si>
  <si>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</si>
  <si>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</si>
  <si>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</si>
  <si>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</si>
  <si>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</si>
  <si>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</si>
  <si>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</si>
  <si>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</si>
  <si>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</si>
  <si>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</si>
  <si>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</si>
  <si>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</si>
  <si>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</si>
  <si>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</si>
  <si>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</si>
  <si>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</si>
  <si>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</si>
  <si>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</si>
  <si>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</si>
  <si>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</si>
  <si>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</si>
  <si>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</si>
  <si>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</si>
  <si>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</si>
  <si>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</si>
  <si>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</si>
  <si>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</si>
  <si>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</si>
  <si>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</si>
  <si>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</si>
  <si>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</si>
  <si>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</si>
  <si>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</si>
  <si>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</si>
  <si>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</si>
  <si>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</si>
  <si>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</si>
  <si>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</si>
  <si>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</si>
  <si>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</si>
  <si>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</si>
  <si>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</si>
  <si>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</si>
  <si>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</si>
  <si>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</si>
  <si>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</si>
  <si>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</si>
  <si>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</si>
  <si>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</si>
  <si>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</si>
  <si>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</si>
  <si>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</si>
  <si>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</si>
  <si>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</si>
  <si>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</si>
  <si>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</si>
  <si>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</si>
  <si>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</si>
  <si>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</si>
  <si>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</si>
  <si>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</si>
  <si>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</si>
  <si>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</si>
  <si>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</si>
  <si>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</si>
  <si>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</si>
  <si>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</si>
  <si>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</si>
  <si>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</si>
  <si>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</si>
  <si>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</si>
  <si>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</si>
  <si>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</si>
  <si>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</si>
  <si>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</si>
  <si>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</si>
  <si>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</si>
  <si>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</si>
  <si>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</si>
  <si>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</si>
  <si>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</si>
  <si>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</si>
  <si>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</si>
  <si>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</si>
  <si>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</si>
  <si>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</si>
  <si>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</si>
  <si>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</si>
  <si>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</si>
  <si>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</si>
  <si>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</si>
  <si>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</si>
  <si>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</si>
  <si>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</si>
  <si>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</si>
  <si>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</si>
  <si>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</si>
  <si>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</si>
  <si>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</si>
  <si>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</si>
  <si>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</si>
  <si>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</si>
  <si>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</si>
  <si>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</si>
  <si>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</si>
  <si>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</si>
  <si>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</si>
  <si>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</si>
  <si>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</si>
  <si>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</si>
  <si>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</si>
  <si>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</si>
  <si>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</si>
  <si>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</si>
  <si>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</si>
  <si>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</si>
  <si>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</si>
  <si>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</si>
  <si>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</si>
  <si>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</si>
  <si>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</si>
  <si>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</si>
  <si>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</si>
  <si>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</si>
  <si>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</si>
  <si>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</si>
  <si>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</si>
  <si>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</si>
  <si>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</si>
  <si>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</si>
  <si>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</si>
  <si>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</si>
  <si>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</si>
  <si>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</si>
  <si>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</si>
  <si>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</si>
  <si>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</si>
  <si>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</si>
  <si>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</si>
  <si>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</si>
  <si>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</si>
  <si>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</si>
  <si>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</si>
  <si>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</si>
  <si>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</si>
  <si>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</si>
  <si>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</si>
  <si>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</si>
  <si>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</si>
  <si>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</si>
  <si>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</si>
  <si>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</si>
  <si>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</si>
  <si>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</si>
  <si>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</si>
  <si>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</si>
  <si>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</si>
  <si>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</si>
  <si>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</si>
  <si>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</si>
  <si>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</si>
  <si>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</si>
  <si>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</si>
  <si>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</si>
  <si>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</si>
  <si>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</si>
  <si>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</si>
  <si>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</si>
  <si>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</si>
  <si>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</si>
  <si>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</si>
  <si>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</si>
  <si>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</si>
  <si>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</si>
  <si>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</si>
  <si>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</si>
  <si>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</si>
  <si>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</si>
  <si>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</si>
  <si>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</si>
  <si>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</si>
  <si>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</si>
  <si>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</si>
  <si>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</si>
  <si>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</si>
  <si>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</si>
  <si>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</si>
  <si>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</si>
  <si>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</si>
  <si>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</si>
  <si>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</si>
  <si>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</si>
  <si>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</si>
  <si>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</si>
  <si>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</si>
  <si>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</si>
  <si>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</si>
  <si>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</si>
  <si>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</si>
  <si>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</si>
  <si>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</si>
  <si>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</si>
  <si>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</si>
  <si>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</si>
  <si>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</si>
  <si>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</si>
  <si>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</si>
  <si>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</si>
  <si>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</si>
  <si>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</si>
  <si>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</si>
  <si>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</si>
  <si>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</si>
  <si>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</si>
  <si>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</si>
  <si>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</si>
  <si>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</si>
  <si>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</si>
  <si>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</si>
  <si>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</si>
  <si>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</si>
  <si>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</si>
  <si>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</si>
  <si>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</si>
  <si>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</si>
  <si>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</si>
  <si>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</si>
  <si>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</si>
  <si>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</si>
  <si>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</si>
  <si>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</si>
  <si>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</si>
  <si>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</si>
  <si>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</si>
  <si>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</si>
  <si>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</si>
  <si>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</si>
  <si>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</si>
  <si>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</si>
  <si>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</si>
  <si>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</si>
  <si>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</si>
  <si>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</si>
  <si>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</si>
  <si>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</si>
  <si>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</si>
  <si>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</si>
  <si>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</si>
  <si>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</si>
  <si>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</si>
  <si>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</si>
  <si>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</si>
  <si>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</si>
  <si>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</si>
  <si>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</si>
  <si>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</si>
  <si>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</si>
  <si>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</si>
  <si>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</si>
  <si>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</si>
  <si>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</si>
  <si>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</si>
  <si>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</si>
  <si>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</si>
  <si>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</si>
  <si>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</si>
  <si>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</si>
  <si>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</si>
  <si>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</si>
  <si>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</si>
  <si>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</si>
  <si>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</si>
  <si>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</si>
  <si>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</si>
  <si>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</si>
  <si>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</si>
  <si>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</si>
  <si>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</si>
  <si>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</si>
  <si>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</si>
  <si>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</si>
  <si>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</si>
  <si>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</si>
  <si>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</si>
  <si>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</si>
  <si>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</si>
  <si>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</si>
  <si>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</si>
  <si>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</si>
  <si>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</si>
  <si>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</si>
  <si>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</si>
  <si>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</si>
  <si>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</si>
  <si>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</si>
  <si>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</si>
  <si>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</si>
  <si>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</si>
  <si>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</si>
  <si>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</si>
  <si>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</si>
  <si>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</si>
  <si>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</si>
  <si>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</si>
  <si>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</si>
  <si>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</si>
  <si>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</si>
  <si>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</si>
  <si>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</si>
  <si>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</si>
  <si>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</si>
  <si>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</si>
  <si>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</si>
  <si>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</si>
  <si>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</si>
  <si>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</si>
  <si>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</si>
  <si>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</si>
  <si>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</si>
  <si>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</si>
  <si>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</si>
  <si>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</si>
  <si>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</si>
  <si>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</si>
  <si>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</si>
  <si>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</si>
  <si>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</si>
  <si>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</si>
  <si>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</si>
  <si>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</si>
  <si>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</si>
  <si>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</si>
  <si>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</si>
  <si>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</si>
  <si>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</si>
  <si>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</si>
  <si>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</si>
  <si>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</si>
  <si>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</si>
  <si>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</si>
  <si>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</si>
  <si>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</si>
  <si>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</si>
  <si>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</si>
  <si>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</si>
  <si>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</si>
  <si>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</si>
  <si>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</si>
  <si>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</si>
  <si>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</si>
  <si>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</si>
  <si>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</si>
  <si>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</si>
  <si>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</si>
  <si>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</si>
  <si>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</si>
  <si>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</si>
  <si>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</si>
  <si>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</si>
  <si>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</si>
  <si>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</si>
  <si>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</si>
  <si>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</si>
  <si>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</si>
  <si>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</si>
  <si>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</si>
  <si>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</si>
  <si>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</si>
  <si>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</si>
  <si>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</si>
  <si>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</si>
  <si>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</si>
  <si>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</si>
  <si>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</si>
  <si>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</si>
  <si>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</si>
  <si>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</si>
  <si>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</si>
  <si>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</si>
  <si>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</si>
  <si>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</si>
  <si>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</si>
  <si>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</si>
  <si>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</si>
  <si>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</si>
  <si>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</si>
  <si>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</si>
  <si>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</si>
  <si>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</si>
  <si>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</si>
  <si>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</si>
  <si>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</si>
  <si>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</si>
  <si>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</si>
  <si>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</si>
  <si>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</si>
  <si>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</si>
  <si>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</si>
  <si>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</si>
  <si>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</si>
  <si>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</si>
  <si>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</si>
  <si>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</si>
  <si>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</si>
  <si>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</si>
  <si>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</si>
  <si>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</si>
  <si>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</si>
  <si>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</si>
  <si>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</si>
  <si>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</si>
  <si>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</si>
  <si>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</si>
  <si>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</si>
  <si>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</si>
  <si>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</si>
  <si>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</si>
  <si>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</si>
  <si>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</si>
  <si>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</si>
  <si>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</si>
  <si>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</si>
  <si>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</si>
  <si>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</si>
  <si>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</si>
  <si>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</si>
  <si>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</si>
  <si>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</si>
  <si>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</si>
  <si>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</si>
  <si>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</si>
  <si>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</si>
  <si>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</si>
  <si>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</si>
  <si>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</si>
  <si>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</si>
  <si>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</si>
  <si>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</si>
  <si>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</si>
  <si>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</si>
  <si>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</si>
  <si>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</si>
  <si>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</si>
  <si>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</si>
  <si>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</si>
  <si>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</si>
  <si>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</si>
  <si>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</si>
  <si>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</si>
  <si>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</si>
  <si>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</si>
  <si>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</si>
  <si>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</si>
  <si>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</si>
  <si>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</si>
  <si>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</si>
  <si>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</si>
  <si>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</si>
  <si>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</si>
  <si>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</si>
  <si>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</si>
  <si>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</si>
  <si>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</si>
  <si>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</si>
  <si>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</si>
  <si>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</si>
  <si>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</si>
  <si>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</si>
  <si>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</si>
  <si>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</si>
  <si>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</si>
  <si>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</si>
  <si>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</si>
  <si>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</si>
  <si>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</si>
  <si>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</si>
  <si>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</si>
  <si>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</si>
  <si>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</si>
  <si>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</si>
  <si>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</si>
  <si>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</si>
  <si>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</si>
  <si>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</si>
  <si>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</si>
  <si>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</si>
  <si>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</si>
  <si>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</si>
  <si>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</si>
  <si>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</si>
  <si>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</si>
  <si>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</si>
  <si>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</si>
  <si>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</si>
  <si>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</si>
  <si>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</si>
  <si>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</si>
  <si>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</si>
  <si>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</si>
  <si>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</si>
  <si>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</si>
  <si>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</si>
  <si>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</si>
  <si>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</si>
  <si>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</si>
  <si>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</si>
  <si>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</si>
  <si>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</si>
  <si>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</si>
  <si>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</si>
  <si>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</si>
  <si>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</si>
  <si>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</si>
  <si>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</si>
  <si>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</si>
  <si>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</si>
  <si>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</si>
  <si>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</si>
  <si>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</si>
  <si>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</si>
  <si>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</si>
  <si>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</si>
  <si>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</si>
  <si>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</si>
  <si>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</si>
  <si>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</si>
  <si>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</si>
  <si>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</si>
  <si>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</si>
  <si>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</si>
  <si>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</si>
  <si>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</si>
  <si>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</si>
  <si>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</si>
  <si>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</si>
  <si>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</si>
  <si>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</si>
  <si>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</si>
  <si>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</si>
  <si>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</si>
  <si>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</si>
  <si>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</si>
  <si>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</si>
  <si>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</si>
  <si>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</si>
  <si>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</si>
  <si>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</si>
  <si>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</si>
  <si>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</si>
  <si>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</si>
  <si>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</si>
  <si>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</si>
  <si>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</si>
  <si>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</si>
  <si>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</si>
  <si>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</si>
  <si>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</si>
  <si>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</si>
  <si>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</si>
  <si>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</si>
  <si>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</si>
  <si>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</si>
  <si>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</si>
  <si>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</si>
  <si>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</si>
  <si>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</si>
  <si>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</si>
  <si>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</si>
  <si>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</si>
  <si>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</si>
  <si>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</si>
  <si>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</si>
  <si>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</si>
  <si>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</si>
  <si>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</si>
  <si>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</si>
  <si>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</si>
  <si>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</si>
  <si>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</si>
  <si>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</si>
  <si>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</si>
  <si>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</si>
  <si>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</si>
  <si>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</si>
  <si>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</si>
  <si>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</si>
  <si>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</si>
  <si>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</si>
  <si>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</si>
  <si>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</si>
  <si>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</si>
  <si>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</si>
  <si>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</si>
  <si>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</si>
  <si>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</si>
  <si>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</si>
  <si>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</si>
  <si>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</si>
  <si>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</si>
  <si>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</si>
  <si>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</si>
  <si>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</si>
  <si>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</si>
  <si>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</si>
  <si>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</si>
  <si>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</si>
  <si>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</si>
  <si>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</si>
  <si>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</si>
  <si>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</si>
  <si>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</si>
  <si>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</si>
  <si>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</si>
  <si>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</si>
  <si>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</si>
  <si>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</si>
  <si>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</si>
  <si>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</si>
  <si>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</si>
  <si>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</si>
  <si>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</si>
  <si>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</si>
  <si>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</si>
  <si>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</si>
  <si>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</si>
  <si>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</si>
  <si>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</si>
  <si>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</si>
  <si>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</si>
  <si>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</si>
  <si>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</si>
  <si>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</si>
  <si>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</si>
  <si>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</si>
  <si>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</si>
  <si>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</si>
  <si>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</si>
  <si>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</si>
  <si>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</si>
  <si>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</si>
  <si>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</si>
  <si>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</si>
  <si>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</si>
  <si>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</si>
  <si>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</si>
  <si>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</si>
  <si>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</si>
  <si>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</si>
  <si>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</si>
  <si>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</si>
  <si>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</si>
  <si>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</si>
  <si>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</si>
  <si>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</si>
  <si>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</si>
  <si>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</si>
  <si>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</si>
  <si>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</si>
  <si>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</si>
  <si>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</si>
  <si>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</si>
  <si>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</si>
  <si>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</si>
  <si>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</si>
  <si>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</si>
  <si>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</si>
  <si>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</si>
  <si>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</si>
  <si>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</si>
  <si>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</si>
  <si>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</si>
  <si>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</si>
  <si>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</si>
  <si>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</si>
  <si>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</si>
  <si>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</si>
  <si>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</si>
  <si>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</si>
  <si>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</si>
  <si>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</si>
  <si>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</si>
  <si>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</si>
  <si>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</si>
  <si>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</si>
  <si>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</si>
  <si>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</si>
  <si>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</si>
  <si>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</si>
  <si>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</si>
  <si>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</si>
  <si>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</si>
  <si>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</si>
  <si>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</si>
  <si>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</si>
  <si>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</si>
  <si>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</si>
  <si>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</si>
  <si>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</si>
  <si>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</si>
  <si>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</si>
  <si>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</si>
  <si>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</si>
  <si>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</si>
  <si>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</si>
  <si>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</si>
  <si>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</si>
  <si>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</si>
  <si>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</si>
  <si>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</si>
  <si>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</si>
  <si>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</si>
  <si>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</si>
  <si>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</si>
  <si>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</si>
  <si>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</si>
  <si>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</si>
  <si>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</si>
  <si>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</si>
  <si>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</si>
  <si>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</si>
  <si>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</si>
  <si>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</si>
  <si>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</si>
  <si>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</si>
  <si>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</si>
  <si>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</si>
  <si>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</si>
  <si>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</si>
  <si>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</si>
  <si>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</si>
  <si>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</si>
  <si>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</si>
  <si>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</si>
  <si>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</si>
  <si>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</si>
  <si>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</si>
  <si>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</si>
  <si>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</si>
  <si>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</si>
  <si>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</si>
  <si>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</si>
  <si>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</si>
  <si>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</si>
  <si>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</si>
  <si>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</si>
  <si>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</si>
  <si>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</si>
  <si>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</si>
  <si>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</si>
  <si>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</si>
  <si>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</si>
  <si>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</si>
  <si>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</si>
  <si>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</si>
  <si>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</si>
  <si>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</si>
  <si>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</si>
  <si>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</si>
  <si>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</si>
  <si>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</si>
  <si>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</si>
  <si>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</si>
  <si>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</si>
  <si>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</si>
  <si>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</si>
  <si>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</si>
  <si>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</si>
  <si>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</si>
  <si>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</si>
  <si>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</si>
  <si>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</si>
  <si>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</si>
  <si>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</si>
  <si>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</si>
  <si>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</si>
  <si>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</si>
  <si>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</si>
  <si>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</si>
  <si>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</si>
  <si>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</si>
  <si>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</si>
  <si>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</si>
  <si>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</si>
  <si>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</si>
  <si>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</si>
  <si>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</si>
  <si>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</si>
  <si>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</si>
  <si>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</si>
  <si>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</si>
  <si>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</si>
  <si>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</si>
  <si>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</si>
  <si>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</si>
  <si>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</si>
  <si>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</si>
  <si>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</si>
  <si>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</si>
  <si>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</si>
  <si>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</si>
  <si>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</si>
  <si>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</si>
  <si>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</si>
  <si>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</si>
  <si>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</si>
  <si>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</si>
  <si>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</si>
  <si>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</si>
  <si>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</si>
  <si>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</si>
  <si>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</si>
  <si>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</si>
  <si>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</si>
  <si>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</si>
  <si>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</si>
  <si>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</si>
  <si>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</si>
  <si>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</si>
  <si>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</si>
  <si>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</si>
  <si>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</si>
  <si>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</si>
  <si>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</si>
  <si>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</si>
  <si>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</si>
  <si>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</si>
  <si>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</si>
  <si>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</si>
  <si>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</si>
  <si>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</si>
  <si>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</si>
  <si>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</si>
  <si>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</si>
  <si>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</si>
  <si>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</si>
  <si>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</si>
  <si>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</si>
  <si>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</si>
  <si>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</si>
  <si>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</si>
  <si>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</si>
  <si>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</si>
  <si>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</si>
  <si>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</si>
  <si>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</si>
  <si>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</si>
  <si>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</si>
  <si>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</si>
  <si>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</si>
  <si>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</si>
  <si>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</si>
  <si>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</si>
  <si>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</si>
  <si>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</si>
  <si>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</si>
  <si>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</si>
  <si>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</si>
  <si>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</si>
  <si>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</si>
  <si>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</si>
  <si>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</si>
  <si>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</si>
  <si>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</si>
  <si>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</si>
  <si>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</si>
  <si>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</si>
  <si>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</si>
  <si>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</si>
  <si>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</si>
  <si>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</si>
  <si>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</si>
  <si>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</si>
  <si>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</si>
  <si>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</si>
  <si>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</si>
  <si>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</si>
  <si>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</si>
  <si>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</si>
  <si>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</si>
  <si>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</si>
  <si>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</si>
  <si>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</si>
  <si>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</si>
  <si>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</si>
  <si>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</si>
  <si>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</si>
  <si>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</si>
  <si>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</si>
  <si>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</si>
  <si>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</si>
  <si>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</si>
  <si>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</si>
  <si>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</si>
  <si>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</si>
  <si>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</si>
  <si>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</si>
  <si>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</si>
  <si>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</si>
  <si>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</si>
  <si>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</si>
  <si>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</si>
  <si>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</si>
  <si>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</si>
  <si>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</si>
  <si>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</si>
  <si>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</si>
  <si>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</si>
  <si>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</si>
  <si>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</si>
  <si>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</si>
  <si>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</si>
  <si>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</si>
  <si>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</si>
  <si>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</si>
  <si>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</si>
  <si>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</si>
  <si>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</si>
  <si>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</si>
  <si>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</si>
  <si>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</si>
  <si>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</si>
  <si>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</si>
  <si>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</si>
  <si>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</si>
  <si>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</si>
  <si>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</si>
  <si>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</si>
  <si>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</si>
  <si>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</si>
  <si>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</si>
  <si>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</si>
  <si>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</si>
  <si>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</si>
  <si>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</si>
  <si>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</si>
  <si>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</si>
  <si>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</si>
  <si>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</si>
  <si>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</si>
  <si>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</si>
  <si>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</si>
  <si>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</si>
  <si>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</si>
  <si>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</si>
  <si>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</si>
  <si>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</si>
  <si>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</si>
  <si>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</si>
  <si>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</si>
  <si>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</si>
  <si>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</si>
  <si>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</si>
  <si>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</si>
  <si>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</si>
  <si>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</si>
  <si>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</si>
  <si>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</si>
  <si>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</si>
  <si>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</si>
  <si>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</si>
  <si>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</si>
  <si>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</si>
  <si>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</si>
  <si>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</si>
  <si>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</si>
  <si>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</si>
  <si>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</si>
  <si>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</si>
  <si>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</si>
  <si>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</si>
  <si>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</si>
  <si>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</si>
  <si>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</si>
  <si>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</si>
  <si>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</si>
  <si>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</si>
  <si>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</si>
  <si>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</si>
  <si>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</si>
  <si>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</si>
  <si>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</si>
  <si>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</si>
  <si>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</si>
  <si>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</si>
  <si>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</si>
  <si>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</si>
  <si>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</si>
  <si>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</si>
  <si>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</si>
  <si>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</si>
  <si>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</si>
  <si>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</si>
  <si>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</si>
  <si>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</si>
  <si>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</si>
  <si>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</si>
  <si>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</si>
  <si>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</si>
  <si>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</si>
  <si>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</si>
  <si>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</si>
  <si>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</si>
  <si>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</si>
  <si>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</si>
  <si>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</si>
  <si>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</si>
  <si>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</si>
  <si>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</si>
  <si>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</si>
  <si>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</si>
  <si>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</si>
  <si>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</si>
  <si>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</si>
  <si>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</si>
  <si>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</si>
  <si>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</si>
  <si>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</si>
  <si>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</si>
  <si>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</si>
  <si>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</si>
  <si>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</si>
  <si>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</si>
  <si>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</si>
  <si>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</si>
  <si>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</si>
  <si>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</si>
  <si>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</si>
  <si>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</si>
  <si>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</si>
  <si>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</si>
  <si>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</si>
  <si>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</si>
  <si>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</si>
  <si>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</si>
  <si>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</si>
  <si>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</si>
  <si>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</si>
  <si>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</si>
  <si>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</si>
  <si>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</si>
  <si>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</si>
  <si>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</si>
  <si>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</si>
  <si>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</si>
  <si>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</si>
  <si>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</si>
  <si>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</si>
  <si>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</si>
  <si>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</si>
  <si>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</si>
  <si>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</si>
  <si>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</si>
  <si>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</si>
  <si>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</si>
  <si>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</si>
  <si>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</si>
  <si>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</si>
  <si>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</si>
  <si>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</si>
  <si>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</si>
  <si>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</si>
  <si>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</si>
  <si>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</si>
  <si>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</si>
  <si>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</si>
  <si>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</si>
  <si>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</si>
  <si>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</si>
  <si>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</si>
  <si>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</si>
  <si>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</si>
  <si>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</si>
  <si>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</si>
  <si>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</si>
  <si>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</si>
  <si>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</si>
  <si>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</si>
  <si>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</si>
  <si>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</si>
  <si>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</si>
  <si>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</si>
  <si>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</si>
  <si>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</si>
  <si>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</si>
  <si>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</si>
  <si>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</si>
  <si>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</si>
  <si>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</si>
  <si>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</si>
  <si>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</si>
  <si>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</si>
  <si>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</si>
  <si>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</si>
  <si>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</si>
  <si>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</si>
  <si>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</si>
  <si>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</si>
  <si>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</si>
  <si>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</si>
  <si>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</si>
  <si>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</si>
  <si>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</si>
  <si>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</si>
  <si>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</si>
  <si>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</si>
  <si>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</si>
  <si>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</si>
  <si>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</si>
  <si>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</si>
  <si>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</si>
  <si>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</si>
  <si>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</si>
  <si>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</si>
  <si>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</si>
  <si>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</si>
  <si>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</si>
  <si>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</si>
  <si>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</si>
  <si>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</si>
  <si>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</si>
  <si>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</si>
  <si>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</si>
  <si>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</si>
  <si>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</si>
  <si>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</si>
  <si>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</si>
  <si>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</si>
  <si>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</si>
  <si>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</si>
  <si>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</si>
  <si>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</si>
  <si>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</si>
  <si>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</si>
  <si>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</si>
  <si>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</si>
  <si>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</si>
  <si>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</si>
  <si>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</si>
  <si>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</si>
  <si>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</si>
  <si>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</si>
  <si>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</si>
  <si>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</si>
  <si>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</si>
  <si>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</si>
  <si>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</si>
  <si>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</si>
  <si>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</si>
  <si>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</si>
  <si>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</si>
  <si>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</si>
  <si>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</si>
  <si>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</si>
  <si>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</si>
  <si>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</si>
  <si>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</si>
  <si>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</si>
  <si>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</si>
  <si>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</si>
  <si>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</si>
  <si>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</si>
  <si>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</si>
  <si>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</si>
  <si>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</si>
  <si>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</si>
  <si>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</si>
  <si>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</si>
  <si>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</si>
  <si>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</si>
  <si>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</si>
  <si>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</si>
  <si>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</si>
  <si>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</si>
  <si>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</si>
  <si>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</si>
  <si>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</si>
  <si>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</si>
  <si>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</si>
  <si>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</si>
  <si>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</si>
  <si>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</si>
  <si>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</si>
  <si>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</si>
  <si>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</si>
  <si>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</si>
  <si>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</si>
  <si>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</si>
  <si>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</si>
  <si>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</si>
  <si>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</si>
  <si>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</si>
  <si>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</si>
  <si>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</si>
  <si>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</si>
  <si>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</si>
  <si>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</si>
  <si>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</si>
  <si>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</si>
  <si>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</si>
  <si>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</si>
  <si>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</si>
  <si>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</si>
  <si>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</si>
  <si>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</si>
  <si>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</si>
  <si>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</si>
  <si>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</si>
  <si>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</si>
  <si>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</si>
  <si>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</si>
  <si>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</si>
  <si>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</si>
  <si>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</si>
  <si>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</si>
  <si>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</si>
  <si>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</si>
  <si>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</si>
  <si>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</si>
  <si>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</si>
  <si>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</si>
  <si>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</si>
  <si>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</si>
  <si>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</si>
  <si>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</si>
  <si>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</si>
  <si>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</si>
  <si>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</si>
  <si>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</si>
  <si>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</si>
  <si>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</si>
  <si>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</si>
  <si>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</si>
  <si>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</si>
  <si>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</si>
  <si>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</si>
  <si>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</si>
  <si>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</si>
  <si>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</si>
  <si>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</si>
  <si>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</si>
  <si>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</si>
  <si>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</si>
  <si>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</si>
  <si>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</si>
  <si>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</si>
  <si>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</si>
  <si>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</si>
  <si>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</si>
  <si>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</si>
  <si>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</si>
  <si>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</si>
  <si>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</si>
  <si>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</si>
  <si>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</si>
  <si>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</si>
  <si>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</si>
  <si>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</si>
  <si>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</si>
  <si>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</si>
  <si>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</si>
  <si>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</si>
  <si>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</si>
  <si>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</si>
  <si>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</si>
  <si>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</si>
  <si>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</si>
  <si>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</si>
  <si>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</si>
  <si>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</si>
  <si>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</si>
  <si>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</si>
  <si>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</si>
  <si>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</si>
  <si>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</si>
  <si>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</si>
  <si>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</si>
  <si>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</si>
  <si>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</si>
  <si>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</si>
  <si>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</si>
  <si>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</si>
  <si>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</si>
  <si>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</si>
  <si>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</si>
  <si>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</si>
  <si>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</si>
  <si>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</si>
  <si>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</si>
  <si>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</si>
  <si>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</si>
  <si>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</si>
  <si>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</si>
  <si>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</si>
  <si>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</si>
  <si>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</si>
  <si>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</si>
  <si>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</si>
  <si>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</si>
  <si>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</si>
  <si>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</si>
  <si>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</si>
  <si>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</si>
  <si>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</si>
  <si>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</si>
  <si>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</si>
  <si>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</si>
  <si>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</si>
  <si>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</si>
  <si>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</si>
  <si>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</si>
  <si>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</si>
  <si>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</si>
  <si>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</si>
  <si>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</si>
  <si>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</si>
  <si>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</si>
  <si>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</si>
  <si>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</si>
  <si>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</si>
  <si>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</si>
  <si>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</si>
  <si>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</si>
  <si>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</si>
  <si>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</si>
  <si>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</si>
  <si>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</si>
  <si>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</si>
  <si>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</si>
  <si>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</si>
  <si>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</si>
  <si>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</si>
  <si>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</si>
  <si>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</si>
  <si>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</si>
  <si>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</si>
  <si>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</si>
  <si>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</si>
  <si>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</si>
  <si>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</si>
  <si>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</si>
  <si>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</si>
  <si>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</si>
  <si>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</si>
  <si>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</si>
  <si>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</si>
  <si>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</si>
  <si>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</si>
  <si>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</si>
  <si>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</si>
  <si>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</si>
  <si>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</si>
  <si>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</si>
  <si>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</si>
  <si>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</si>
  <si>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</si>
  <si>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</si>
  <si>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</si>
  <si>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</si>
  <si>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</si>
  <si>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</si>
  <si>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</si>
  <si>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</si>
  <si>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</si>
  <si>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</si>
  <si>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</si>
  <si>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</si>
  <si>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</si>
  <si>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</si>
  <si>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</si>
  <si>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</si>
  <si>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</si>
  <si>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</si>
  <si>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</si>
  <si>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</si>
  <si>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</si>
  <si>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</si>
  <si>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</si>
  <si>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</si>
  <si>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</si>
  <si>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</si>
  <si>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</si>
  <si>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</si>
  <si>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</si>
  <si>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</si>
  <si>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</si>
  <si>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</si>
  <si>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</si>
  <si>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</si>
  <si>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</si>
  <si>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</si>
  <si>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</si>
  <si>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</si>
  <si>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</si>
  <si>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</si>
  <si>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</si>
  <si>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</si>
  <si>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</si>
  <si>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</si>
  <si>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</si>
  <si>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</si>
  <si>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</si>
  <si>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</si>
  <si>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</si>
  <si>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</si>
  <si>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</si>
  <si>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</si>
  <si>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</si>
  <si>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</si>
  <si>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</si>
  <si>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</si>
  <si>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</si>
  <si>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</si>
  <si>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</si>
  <si>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</si>
  <si>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</si>
  <si>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</si>
  <si>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</si>
  <si>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</si>
  <si>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</si>
  <si>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</si>
  <si>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</si>
  <si>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</si>
  <si>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</si>
  <si>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</si>
  <si>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</si>
  <si>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</si>
  <si>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</si>
  <si>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</si>
  <si>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</si>
  <si>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</si>
  <si>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</si>
  <si>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</si>
  <si>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</si>
  <si>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</si>
  <si>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</si>
  <si>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</si>
  <si>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</si>
  <si>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</si>
  <si>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</si>
  <si>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</si>
  <si>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</si>
  <si>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</si>
  <si>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</si>
  <si>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</si>
  <si>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</si>
  <si>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</si>
  <si>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</si>
  <si>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</si>
  <si>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</si>
  <si>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</si>
  <si>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</si>
  <si>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</si>
  <si>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</si>
  <si>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</si>
  <si>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</si>
  <si>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</si>
  <si>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</si>
  <si>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</si>
  <si>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</si>
  <si>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</si>
  <si>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</si>
  <si>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</si>
  <si>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</si>
  <si>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</si>
  <si>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</si>
  <si>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</si>
  <si>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</si>
  <si>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</si>
  <si>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</si>
  <si>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</si>
  <si>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</si>
  <si>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</si>
  <si>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</si>
  <si>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</si>
  <si>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</si>
  <si>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</si>
  <si>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</si>
  <si>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</si>
  <si>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</si>
  <si>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</si>
  <si>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</si>
  <si>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</si>
  <si>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</si>
  <si>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</si>
  <si>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</si>
  <si>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</si>
  <si>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</si>
  <si>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</si>
  <si>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</si>
  <si>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</si>
  <si>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</si>
  <si>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</si>
  <si>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</si>
  <si>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</si>
  <si>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</si>
  <si>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</si>
  <si>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</si>
  <si>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</si>
  <si>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</si>
  <si>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</si>
  <si>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</si>
  <si>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</si>
  <si>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</si>
  <si>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</si>
  <si>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</si>
  <si>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</si>
  <si>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</si>
  <si>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</si>
  <si>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</si>
  <si>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</si>
  <si>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</si>
  <si>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</si>
  <si>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</si>
  <si>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</si>
  <si>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</si>
  <si>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</si>
  <si>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</si>
  <si>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</si>
  <si>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</si>
  <si>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</si>
  <si>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</si>
  <si>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</si>
  <si>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</si>
  <si>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</si>
  <si>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</si>
  <si>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</si>
  <si>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</si>
  <si>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</si>
  <si>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</si>
  <si>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</si>
  <si>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</si>
  <si>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</si>
  <si>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</si>
  <si>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</si>
  <si>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</si>
  <si>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</si>
  <si>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</si>
  <si>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</si>
  <si>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</si>
  <si>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</si>
  <si>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</si>
  <si>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</si>
  <si>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</si>
  <si>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</si>
  <si>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</si>
  <si>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</si>
  <si>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</si>
  <si>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</si>
  <si>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</si>
  <si>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</si>
  <si>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</si>
  <si>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</si>
  <si>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</si>
  <si>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</si>
  <si>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</si>
  <si>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</si>
  <si>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</si>
  <si>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</si>
  <si>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</si>
  <si>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</si>
  <si>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</si>
  <si>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</si>
  <si>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</si>
  <si>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</si>
  <si>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</si>
  <si>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</si>
  <si>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</si>
  <si>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</si>
  <si>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</si>
  <si>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</si>
  <si>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</si>
  <si>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</si>
  <si>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</si>
  <si>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</si>
  <si>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</si>
  <si>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</si>
  <si>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</si>
  <si>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</si>
  <si>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</si>
  <si>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</si>
  <si>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</si>
  <si>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</si>
  <si>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</si>
  <si>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</si>
  <si>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</si>
  <si>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</si>
  <si>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</si>
  <si>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</si>
  <si>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</si>
  <si>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</si>
  <si>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</si>
  <si>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</si>
  <si>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</si>
  <si>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</si>
  <si>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</si>
  <si>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</si>
  <si>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</si>
  <si>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</si>
  <si>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</si>
  <si>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</si>
  <si>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</si>
  <si>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</si>
  <si>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</si>
  <si>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</si>
  <si>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</si>
  <si>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</si>
  <si>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</si>
  <si>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</si>
  <si>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</si>
  <si>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</si>
  <si>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</si>
  <si>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</si>
  <si>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</si>
  <si>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</si>
  <si>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</si>
  <si>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</si>
  <si>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</si>
  <si>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</si>
  <si>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</si>
  <si>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</si>
  <si>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</si>
  <si>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</si>
  <si>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</si>
  <si>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</si>
  <si>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</si>
  <si>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</si>
  <si>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</si>
  <si>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</si>
  <si>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</si>
  <si>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</si>
  <si>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</si>
  <si>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</si>
  <si>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</si>
  <si>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</si>
  <si>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</si>
  <si>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</si>
  <si>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</si>
  <si>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</si>
  <si>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</si>
  <si>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</si>
  <si>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</si>
  <si>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</si>
  <si>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</si>
  <si>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</si>
  <si>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</si>
  <si>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</si>
  <si>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</si>
  <si>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</si>
  <si>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</si>
  <si>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</si>
  <si>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</si>
  <si>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</si>
  <si>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</si>
  <si>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</si>
  <si>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</si>
  <si>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</si>
  <si>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</si>
  <si>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</si>
  <si>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</si>
  <si>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</si>
  <si>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</si>
  <si>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</si>
  <si>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</si>
  <si>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</si>
  <si>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</si>
  <si>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</si>
  <si>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</si>
  <si>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</si>
  <si>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</si>
  <si>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</si>
  <si>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</si>
  <si>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</si>
  <si>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</si>
  <si>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</si>
  <si>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</si>
  <si>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</si>
  <si>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</si>
  <si>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</si>
  <si>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</si>
  <si>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</si>
  <si>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</si>
  <si>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</si>
  <si>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</si>
  <si>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</si>
  <si>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</si>
  <si>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</si>
  <si>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</si>
  <si>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</si>
  <si>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</si>
  <si>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</si>
  <si>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</si>
  <si>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</si>
  <si>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</si>
  <si>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</si>
  <si>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</si>
  <si>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</si>
  <si>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</si>
  <si>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</si>
  <si>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</si>
  <si>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</si>
  <si>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</si>
  <si>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</si>
  <si>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</si>
  <si>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</si>
  <si>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</si>
  <si>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</si>
  <si>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</si>
  <si>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</si>
  <si>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</si>
  <si>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</si>
  <si>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</si>
  <si>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</si>
  <si>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</si>
  <si>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</si>
  <si>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</si>
  <si>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</si>
  <si>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</si>
  <si>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</si>
  <si>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</si>
  <si>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</si>
  <si>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</si>
  <si>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</si>
  <si>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</si>
  <si>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</si>
  <si>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</si>
  <si>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</si>
  <si>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</si>
  <si>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</si>
  <si>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</si>
  <si>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</si>
  <si>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</si>
  <si>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</si>
  <si>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</si>
  <si>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</si>
  <si>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</si>
  <si>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</si>
  <si>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</si>
  <si>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</si>
  <si>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</si>
  <si>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</si>
  <si>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</si>
  <si>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</si>
  <si>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</si>
  <si>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</si>
  <si>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</si>
  <si>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</si>
  <si>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</si>
  <si>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</si>
  <si>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</si>
  <si>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</si>
  <si>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</si>
  <si>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</si>
  <si>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</si>
  <si>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</si>
  <si>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</si>
  <si>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</si>
  <si>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</si>
  <si>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</si>
  <si>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</si>
  <si>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</si>
  <si>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</si>
  <si>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</si>
  <si>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</si>
  <si>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</si>
  <si>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</si>
  <si>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</si>
  <si>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</si>
  <si>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</si>
  <si>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</si>
  <si>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</si>
  <si>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</si>
  <si>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</si>
  <si>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</si>
  <si>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</si>
  <si>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</si>
  <si>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</si>
  <si>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</si>
  <si>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</si>
  <si>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</si>
  <si>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</si>
  <si>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</si>
  <si>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</si>
  <si>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</si>
  <si>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</si>
  <si>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</si>
  <si>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</si>
  <si>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</si>
  <si>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</si>
  <si>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</si>
  <si>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</si>
  <si>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</si>
  <si>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</si>
  <si>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</si>
  <si>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</si>
  <si>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</si>
  <si>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</si>
  <si>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</si>
  <si>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</si>
  <si>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</si>
  <si>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</si>
  <si>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</si>
  <si>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</si>
  <si>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</si>
  <si>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</si>
  <si>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</si>
  <si>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</si>
  <si>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</si>
  <si>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</si>
  <si>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</si>
  <si>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</si>
  <si>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</si>
  <si>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</si>
  <si>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</si>
  <si>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</si>
  <si>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</si>
  <si>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</si>
  <si>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</si>
  <si>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</si>
  <si>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</si>
  <si>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</si>
  <si>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</si>
  <si>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</si>
  <si>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</si>
  <si>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</si>
  <si>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</si>
  <si>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</si>
  <si>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</si>
  <si>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</si>
  <si>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</si>
  <si>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</si>
  <si>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</si>
  <si>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</si>
  <si>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</si>
  <si>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</si>
  <si>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</si>
  <si>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</si>
  <si>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</si>
  <si>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</si>
  <si>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</si>
  <si>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</si>
  <si>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</si>
  <si>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</si>
  <si>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</si>
  <si>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</si>
  <si>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</si>
  <si>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</si>
  <si>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</si>
  <si>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</si>
  <si>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</si>
  <si>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</si>
  <si>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</si>
  <si>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</si>
  <si>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</si>
  <si>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</si>
  <si>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</si>
  <si>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</si>
  <si>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</si>
  <si>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</si>
  <si>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</si>
  <si>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</si>
  <si>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</si>
  <si>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</si>
  <si>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</si>
  <si>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</si>
  <si>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</si>
  <si>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</si>
  <si>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</si>
  <si>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</si>
  <si>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</si>
  <si>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</si>
  <si>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</si>
  <si>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</si>
  <si>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</si>
  <si>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</si>
  <si>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</si>
  <si>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</si>
  <si>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</si>
  <si>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</si>
  <si>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</si>
  <si>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</si>
  <si>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</si>
  <si>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</si>
  <si>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</si>
  <si>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</si>
  <si>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</si>
  <si>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</si>
  <si>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</si>
  <si>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</si>
  <si>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</si>
  <si>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</si>
  <si>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</si>
  <si>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</si>
  <si>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</si>
  <si>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</si>
  <si>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</si>
  <si>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</si>
  <si>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</si>
  <si>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</si>
  <si>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</si>
  <si>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</si>
  <si>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</si>
  <si>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</si>
  <si>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</si>
  <si>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</si>
  <si>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</si>
  <si>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</si>
  <si>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</si>
  <si>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</si>
  <si>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</si>
  <si>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</si>
  <si>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</si>
  <si>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</si>
  <si>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</si>
  <si>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</si>
  <si>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</si>
  <si>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</si>
  <si>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</si>
  <si>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</si>
  <si>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</si>
  <si>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</si>
  <si>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</si>
  <si>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</si>
  <si>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</si>
  <si>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</si>
  <si>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</si>
  <si>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</si>
  <si>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</si>
  <si>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</si>
  <si>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</si>
  <si>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</si>
  <si>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</si>
  <si>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</si>
  <si>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</si>
  <si>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</si>
  <si>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</si>
  <si>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</si>
  <si>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</si>
  <si>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</si>
  <si>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</si>
  <si>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</si>
  <si>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</si>
  <si>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</si>
  <si>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</si>
  <si>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</si>
  <si>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</si>
  <si>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</si>
  <si>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</si>
  <si>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</si>
  <si>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</si>
  <si>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</si>
  <si>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</si>
  <si>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</si>
  <si>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</si>
  <si>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</si>
  <si>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</si>
  <si>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</si>
  <si>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</si>
  <si>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</si>
  <si>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</si>
  <si>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</si>
  <si>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</si>
  <si>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</si>
  <si>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</si>
  <si>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</si>
  <si>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</si>
  <si>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</si>
  <si>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</si>
  <si>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</si>
  <si>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</si>
  <si>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</si>
  <si>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</si>
  <si>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</si>
  <si>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</si>
  <si>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</si>
  <si>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</si>
  <si>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</si>
  <si>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</si>
  <si>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</si>
  <si>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</si>
  <si>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</si>
  <si>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</si>
  <si>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</si>
  <si>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</si>
  <si>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</si>
  <si>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</si>
  <si>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</si>
  <si>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</si>
  <si>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</si>
  <si>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</si>
  <si>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</si>
  <si>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</si>
  <si>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</si>
  <si>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</si>
  <si>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</si>
  <si>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</si>
  <si>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</si>
  <si>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</si>
  <si>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</si>
  <si>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</si>
  <si>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</si>
  <si>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</si>
  <si>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</si>
  <si>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</si>
  <si>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</si>
  <si>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</si>
  <si>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</si>
  <si>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</si>
  <si>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</si>
  <si>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</si>
  <si>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</si>
  <si>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</si>
  <si>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</si>
  <si>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</si>
  <si>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</si>
  <si>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</si>
  <si>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</si>
  <si>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</si>
  <si>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</si>
  <si>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</si>
  <si>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</si>
  <si>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</si>
  <si>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</si>
  <si>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</si>
  <si>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</si>
  <si>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</si>
  <si>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</si>
  <si>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</si>
  <si>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</si>
  <si>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</si>
  <si>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</si>
  <si>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</si>
  <si>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</si>
  <si>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</si>
  <si>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</si>
  <si>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</si>
  <si>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</si>
  <si>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</si>
  <si>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</si>
  <si>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</si>
  <si>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</si>
  <si>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</si>
  <si>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</si>
  <si>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</si>
  <si>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</si>
  <si>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</si>
  <si>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</si>
  <si>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</si>
  <si>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</si>
  <si>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</si>
  <si>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</si>
  <si>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</si>
  <si>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</si>
  <si>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</si>
  <si>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</si>
  <si>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</si>
  <si>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</si>
  <si>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</si>
  <si>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</si>
  <si>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</si>
  <si>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</si>
  <si>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</si>
  <si>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</si>
  <si>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</si>
  <si>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</si>
  <si>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</si>
  <si>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</si>
  <si>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</si>
  <si>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</si>
  <si>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</si>
  <si>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</si>
  <si>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</si>
  <si>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</si>
  <si>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</si>
  <si>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</si>
  <si>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</si>
  <si>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</si>
  <si>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</si>
  <si>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</si>
  <si>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</si>
  <si>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</si>
  <si>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</si>
  <si>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</si>
  <si>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</si>
  <si>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</si>
  <si>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</si>
  <si>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</si>
  <si>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</si>
  <si>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</si>
  <si>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</si>
  <si>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</si>
  <si>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</si>
  <si>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</si>
  <si>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</si>
  <si>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</si>
  <si>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</si>
  <si>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</si>
  <si>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</si>
  <si>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</si>
  <si>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</si>
  <si>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</si>
  <si>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</si>
  <si>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</si>
  <si>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</si>
  <si>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</si>
  <si>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</si>
  <si>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</si>
  <si>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</si>
  <si>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</si>
  <si>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</si>
  <si>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</si>
  <si>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</si>
  <si>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</si>
  <si>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</si>
  <si>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</si>
  <si>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</si>
  <si>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</si>
  <si>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</si>
  <si>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</si>
  <si>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</si>
  <si>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</si>
  <si>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</si>
  <si>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</si>
  <si>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</si>
  <si>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</si>
  <si>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</si>
  <si>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</si>
  <si>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</si>
  <si>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</si>
  <si>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</si>
  <si>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</si>
  <si>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</si>
  <si>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</si>
  <si>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</si>
  <si>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</si>
  <si>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</si>
  <si>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</si>
  <si>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</si>
  <si>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</si>
  <si>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</si>
  <si>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</si>
  <si>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</si>
  <si>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</si>
  <si>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</si>
  <si>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</si>
  <si>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</si>
  <si>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</si>
  <si>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</si>
  <si>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</si>
  <si>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</si>
  <si>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</si>
  <si>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</si>
  <si>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</si>
  <si>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</si>
  <si>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</si>
  <si>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</si>
  <si>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</si>
  <si>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</si>
  <si>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</si>
  <si>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</si>
  <si>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</si>
  <si>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</si>
  <si>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</si>
  <si>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</si>
  <si>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</si>
  <si>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</si>
  <si>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</si>
  <si>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</si>
  <si>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</si>
  <si>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</si>
  <si>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</si>
  <si>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</si>
  <si>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</si>
  <si>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</si>
  <si>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</si>
  <si>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</si>
  <si>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</si>
  <si>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</si>
  <si>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</si>
  <si>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</si>
  <si>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</si>
  <si>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</si>
  <si>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</si>
  <si>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</si>
  <si>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</si>
  <si>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</si>
  <si>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</si>
  <si>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</si>
  <si>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</si>
  <si>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</si>
  <si>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</si>
  <si>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</si>
  <si>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</si>
  <si>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</si>
  <si>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</si>
  <si>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</si>
  <si>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</si>
  <si>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</si>
  <si>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</si>
  <si>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</si>
  <si>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</si>
  <si>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</si>
  <si>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</si>
  <si>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</si>
  <si>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</si>
  <si>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</si>
  <si>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</si>
  <si>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</si>
  <si>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</si>
  <si>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</si>
  <si>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</si>
  <si>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</si>
  <si>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</si>
  <si>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</si>
  <si>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</si>
  <si>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</si>
  <si>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</si>
  <si>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</si>
  <si>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</si>
  <si>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</si>
  <si>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</si>
  <si>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</si>
  <si>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</si>
  <si>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</si>
  <si>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</si>
  <si>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</si>
  <si>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</si>
  <si>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</si>
  <si>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</si>
  <si>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</si>
  <si>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</si>
  <si>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</si>
  <si>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</si>
  <si>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</si>
  <si>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</si>
  <si>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</si>
  <si>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</si>
  <si>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</si>
  <si>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</si>
  <si>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</si>
  <si>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</si>
  <si>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</si>
  <si>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</si>
  <si>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</si>
  <si>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</si>
  <si>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</si>
  <si>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</si>
  <si>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</si>
  <si>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</si>
  <si>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</si>
  <si>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</si>
  <si>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</si>
  <si>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</si>
  <si>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</si>
  <si>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</si>
  <si>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</si>
  <si>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</si>
  <si>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</si>
  <si>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</si>
  <si>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</si>
  <si>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</si>
  <si>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</si>
  <si>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</si>
  <si>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</si>
  <si>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</si>
  <si>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</si>
  <si>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</si>
  <si>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</si>
  <si>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</si>
  <si>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</si>
  <si>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</si>
  <si>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</si>
  <si>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</si>
  <si>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</si>
  <si>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</si>
  <si>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</si>
  <si>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</si>
  <si>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</si>
  <si>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</si>
  <si>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</si>
  <si>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</si>
  <si>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</si>
  <si>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</si>
  <si>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</si>
  <si>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</si>
  <si>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</si>
  <si>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</si>
  <si>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</si>
  <si>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</si>
  <si>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</si>
  <si>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</si>
  <si>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</si>
  <si>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</si>
  <si>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</si>
  <si>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</si>
  <si>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</si>
  <si>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</si>
  <si>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</si>
  <si>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</si>
  <si>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</si>
  <si>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</si>
  <si>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</si>
  <si>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</si>
  <si>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</si>
  <si>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</si>
  <si>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</si>
  <si>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</si>
  <si>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</si>
  <si>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</si>
  <si>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</si>
  <si>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</si>
  <si>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</si>
  <si>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</si>
  <si>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</si>
  <si>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</si>
  <si>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</si>
  <si>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</si>
  <si>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</si>
  <si>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</si>
  <si>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</si>
  <si>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</si>
  <si>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</si>
  <si>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</si>
  <si>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</si>
  <si>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</si>
  <si>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</si>
  <si>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</si>
  <si>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</si>
  <si>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</si>
  <si>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</si>
  <si>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</si>
  <si>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</si>
  <si>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</si>
  <si>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</si>
  <si>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</si>
  <si>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</si>
  <si>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</si>
  <si>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</si>
  <si>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</si>
  <si>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</si>
  <si>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</si>
  <si>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</si>
  <si>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</si>
  <si>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</si>
  <si>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</si>
  <si>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</si>
  <si>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</si>
  <si>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</si>
  <si>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</si>
  <si>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</si>
  <si>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</si>
  <si>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</si>
  <si>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</si>
  <si>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</si>
  <si>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</si>
  <si>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</si>
  <si>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</si>
  <si>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</si>
  <si>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</si>
  <si>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</si>
  <si>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</si>
  <si>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</si>
  <si>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</si>
  <si>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</si>
  <si>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</si>
  <si>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</si>
  <si>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</si>
  <si>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</si>
  <si>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</si>
  <si>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</si>
  <si>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</si>
  <si>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</si>
  <si>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</si>
  <si>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</si>
  <si>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</si>
  <si>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</si>
  <si>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</si>
  <si>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</si>
  <si>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</si>
  <si>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</si>
  <si>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</si>
  <si>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</si>
  <si>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</si>
  <si>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</si>
  <si>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</si>
  <si>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</si>
  <si>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</si>
  <si>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</si>
  <si>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</si>
  <si>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</si>
  <si>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</si>
  <si>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</si>
  <si>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</si>
  <si>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</si>
  <si>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</si>
  <si>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</si>
  <si>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</si>
  <si>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</si>
  <si>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</si>
  <si>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</si>
  <si>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</si>
  <si>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</si>
  <si>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</si>
  <si>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</si>
  <si>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</si>
  <si>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</si>
  <si>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</si>
  <si>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</si>
  <si>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</si>
  <si>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</si>
  <si>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</si>
  <si>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</si>
  <si>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</si>
  <si>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</si>
  <si>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</si>
  <si>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</si>
  <si>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</si>
  <si>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</si>
  <si>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</si>
  <si>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</si>
  <si>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</si>
  <si>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</si>
  <si>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</si>
  <si>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</si>
  <si>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</si>
  <si>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</si>
  <si>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</si>
  <si>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</si>
  <si>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</si>
  <si>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</si>
  <si>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</si>
  <si>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</si>
  <si>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</si>
  <si>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</si>
  <si>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</si>
  <si>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</si>
  <si>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</si>
  <si>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</si>
  <si>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</si>
  <si>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</si>
  <si>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</si>
  <si>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</si>
  <si>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</si>
  <si>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</si>
  <si>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</si>
  <si>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</si>
  <si>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</si>
  <si>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</si>
  <si>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</si>
  <si>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</si>
  <si>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</si>
  <si>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</si>
  <si>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</si>
  <si>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</si>
  <si>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</si>
  <si>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</si>
  <si>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</si>
  <si>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</si>
  <si>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</si>
  <si>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</si>
  <si>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</si>
  <si>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</si>
  <si>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</si>
  <si>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</si>
  <si>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</si>
  <si>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</si>
  <si>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</si>
  <si>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</si>
  <si>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</si>
  <si>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</si>
  <si>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</si>
  <si>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</si>
  <si>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</si>
  <si>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</si>
  <si>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</si>
  <si>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</si>
  <si>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</si>
  <si>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</si>
  <si>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</si>
  <si>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</si>
  <si>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</si>
  <si>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</si>
  <si>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</si>
  <si>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</si>
  <si>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</si>
  <si>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</si>
  <si>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</si>
  <si>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</si>
  <si>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</si>
  <si>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</si>
  <si>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</si>
  <si>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</si>
  <si>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</si>
  <si>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</si>
  <si>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</si>
  <si>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</si>
  <si>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</si>
  <si>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</si>
  <si>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</si>
  <si>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</si>
  <si>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</si>
  <si>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</si>
  <si>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</si>
  <si>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</si>
  <si>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</si>
  <si>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</si>
  <si>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</si>
  <si>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</si>
  <si>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</si>
  <si>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</si>
  <si>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</si>
  <si>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</si>
  <si>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</si>
  <si>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</si>
  <si>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</si>
  <si>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</si>
  <si>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</si>
  <si>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</si>
  <si>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</si>
  <si>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</si>
  <si>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</si>
  <si>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</si>
  <si>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</si>
  <si>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</si>
  <si>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</si>
  <si>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</si>
  <si>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</si>
  <si>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</si>
  <si>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</si>
  <si>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</si>
  <si>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</si>
  <si>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</si>
  <si>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</si>
  <si>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</si>
  <si>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</si>
  <si>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</si>
  <si>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</si>
  <si>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</si>
  <si>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</si>
  <si>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</si>
  <si>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</si>
  <si>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</si>
  <si>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</si>
  <si>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</si>
  <si>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</si>
  <si>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</si>
  <si>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</si>
  <si>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</si>
  <si>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</si>
  <si>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</si>
  <si>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</si>
  <si>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</si>
  <si>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</si>
  <si>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</si>
  <si>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</si>
  <si>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</si>
  <si>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</si>
  <si>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</si>
  <si>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</si>
  <si>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</si>
  <si>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</si>
  <si>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</si>
  <si>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</si>
  <si>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</si>
  <si>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</si>
  <si>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</si>
  <si>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</si>
  <si>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</si>
  <si>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</si>
  <si>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</si>
  <si>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</si>
  <si>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</si>
  <si>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</si>
  <si>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</si>
  <si>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</si>
  <si>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</si>
  <si>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</si>
  <si>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</si>
  <si>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</si>
  <si>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</si>
  <si>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</si>
  <si>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</si>
  <si>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</si>
  <si>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</si>
  <si>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</si>
  <si>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</si>
  <si>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</si>
  <si>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</si>
  <si>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</si>
  <si>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</si>
  <si>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</si>
  <si>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</si>
  <si>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</si>
  <si>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</si>
  <si>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</si>
  <si>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</si>
  <si>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</si>
  <si>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</si>
  <si>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</si>
  <si>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</si>
  <si>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</si>
  <si>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</si>
  <si>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</si>
  <si>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</si>
  <si>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</si>
  <si>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</si>
  <si>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</si>
  <si>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</si>
  <si>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</si>
  <si>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</si>
  <si>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</si>
  <si>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</si>
  <si>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</si>
  <si>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</si>
  <si>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</si>
  <si>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</si>
  <si>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</si>
  <si>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</si>
  <si>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</si>
  <si>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</si>
  <si>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</si>
  <si>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</si>
  <si>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</si>
  <si>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</si>
  <si>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</si>
  <si>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</si>
  <si>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</si>
  <si>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</si>
  <si>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</si>
  <si>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</si>
  <si>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</si>
  <si>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</si>
  <si>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</si>
  <si>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</si>
  <si>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</si>
  <si>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</si>
  <si>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</si>
  <si>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</si>
  <si>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</si>
  <si>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</si>
  <si>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</si>
  <si>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</si>
  <si>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</si>
  <si>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</si>
  <si>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</si>
  <si>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</si>
  <si>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</si>
  <si>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</si>
  <si>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</si>
  <si>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</si>
  <si>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</si>
  <si>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</si>
  <si>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</si>
  <si>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</si>
  <si>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</si>
  <si>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</si>
  <si>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</si>
  <si>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</si>
  <si>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</si>
  <si>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</si>
  <si>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</si>
  <si>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</si>
  <si>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</si>
  <si>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</si>
  <si>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</si>
  <si>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</si>
  <si>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</si>
  <si>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</si>
  <si>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</si>
  <si>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</si>
  <si>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</si>
  <si>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</si>
  <si>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</si>
  <si>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</si>
  <si>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</si>
  <si>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</si>
  <si>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</si>
  <si>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</si>
  <si>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</si>
  <si>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</si>
  <si>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</si>
  <si>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</si>
  <si>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</si>
  <si>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</si>
  <si>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</si>
  <si>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</si>
  <si>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</si>
  <si>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</si>
  <si>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</si>
  <si>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</si>
  <si>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</si>
  <si>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</si>
  <si>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</si>
  <si>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</si>
  <si>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</si>
  <si>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</si>
  <si>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</si>
  <si>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</si>
  <si>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</si>
  <si>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</si>
  <si>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</si>
  <si>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</si>
  <si>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</si>
  <si>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</si>
  <si>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</si>
  <si>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</si>
  <si>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</si>
  <si>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</si>
  <si>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</si>
  <si>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</si>
  <si>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</si>
  <si>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</si>
  <si>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</si>
  <si>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</si>
  <si>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</si>
  <si>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</si>
  <si>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</si>
  <si>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</si>
  <si>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</si>
  <si>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</si>
  <si>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</si>
  <si>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</si>
  <si>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</si>
  <si>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</si>
  <si>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</si>
  <si>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</si>
  <si>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</si>
  <si>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</si>
  <si>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</si>
  <si>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</si>
  <si>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</si>
  <si>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</si>
  <si>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</si>
  <si>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</si>
  <si>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</si>
  <si>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</si>
  <si>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</si>
  <si>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</si>
  <si>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</si>
  <si>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</si>
  <si>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</si>
  <si>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</si>
  <si>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</si>
  <si>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</si>
  <si>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</si>
  <si>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</si>
  <si>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</si>
  <si>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</si>
  <si>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</si>
  <si>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</si>
  <si>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</si>
  <si>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</si>
  <si>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</si>
  <si>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</si>
  <si>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</si>
  <si>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</si>
  <si>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</si>
  <si>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</si>
  <si>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</si>
  <si>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</si>
  <si>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</si>
  <si>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</si>
  <si>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</si>
  <si>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</si>
  <si>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</si>
  <si>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</si>
  <si>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</si>
  <si>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</si>
  <si>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</si>
  <si>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</si>
  <si>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</si>
  <si>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</si>
  <si>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</si>
  <si>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</si>
  <si>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</si>
  <si>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</si>
  <si>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</si>
  <si>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</si>
  <si>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</si>
  <si>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</si>
  <si>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</si>
  <si>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</si>
  <si>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</si>
  <si>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</si>
  <si>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</si>
  <si>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</si>
  <si>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</si>
  <si>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</si>
  <si>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</si>
  <si>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</si>
  <si>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</si>
  <si>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</si>
  <si>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</si>
  <si>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</si>
  <si>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</si>
  <si>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</si>
  <si>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</si>
  <si>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</si>
  <si>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</si>
  <si>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</si>
  <si>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</si>
  <si>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</si>
  <si>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</si>
  <si>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</si>
  <si>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</si>
  <si>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</si>
  <si>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</si>
  <si>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</si>
  <si>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</si>
  <si>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</si>
  <si>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</si>
  <si>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</si>
  <si>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</si>
  <si>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</si>
  <si>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</si>
  <si>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</si>
  <si>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</si>
  <si>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</si>
  <si>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</si>
  <si>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</si>
  <si>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</si>
  <si>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</si>
  <si>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</si>
  <si>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</si>
  <si>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</si>
  <si>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</si>
  <si>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</si>
  <si>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</si>
  <si>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</si>
  <si>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</si>
  <si>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</si>
  <si>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</si>
  <si>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</si>
  <si>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</si>
  <si>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</si>
  <si>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</si>
  <si>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</si>
  <si>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</si>
  <si>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</si>
  <si>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</si>
  <si>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</si>
  <si>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</si>
  <si>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</si>
  <si>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</si>
  <si>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</si>
  <si>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</si>
  <si>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</si>
  <si>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</si>
  <si>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</si>
  <si>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</si>
  <si>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</si>
  <si>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</si>
  <si>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</si>
  <si>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</si>
  <si>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</si>
  <si>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</si>
  <si>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</si>
  <si>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</si>
  <si>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</si>
  <si>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</si>
  <si>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</si>
  <si>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</si>
  <si>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</si>
  <si>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</si>
  <si>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</si>
  <si>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</si>
  <si>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</si>
  <si>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</si>
  <si>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</si>
  <si>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</si>
  <si>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</si>
  <si>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</si>
  <si>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</si>
  <si>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</si>
  <si>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</si>
  <si>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</si>
  <si>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</si>
  <si>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</si>
  <si>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</si>
  <si>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</si>
  <si>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</si>
  <si>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</si>
  <si>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</si>
  <si>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</si>
  <si>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</si>
  <si>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</si>
  <si>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</si>
  <si>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</si>
  <si>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</si>
  <si>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</si>
  <si>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</si>
  <si>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</si>
  <si>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</si>
  <si>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</si>
  <si>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</si>
  <si>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</si>
  <si>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</si>
  <si>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</si>
  <si>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</si>
  <si>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</si>
  <si>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</si>
  <si>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</si>
  <si>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</si>
  <si>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</si>
  <si>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</si>
  <si>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</si>
  <si>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</si>
  <si>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</si>
  <si>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</si>
  <si>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</si>
  <si>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</si>
  <si>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</si>
  <si>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</si>
  <si>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</si>
  <si>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</si>
  <si>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</si>
  <si>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</si>
  <si>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</si>
  <si>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</si>
  <si>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</si>
  <si>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</si>
  <si>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</si>
  <si>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</si>
  <si>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</si>
  <si>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</si>
  <si>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</si>
  <si>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</si>
  <si>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</si>
  <si>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</si>
  <si>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</si>
  <si>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</si>
  <si>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</si>
  <si>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</si>
  <si>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</si>
  <si>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</si>
  <si>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</si>
  <si>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</si>
  <si>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</si>
  <si>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</si>
  <si>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</si>
  <si>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</si>
  <si>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</si>
  <si>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</si>
  <si>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</si>
  <si>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</si>
  <si>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</si>
  <si>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</si>
  <si>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</si>
  <si>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</si>
  <si>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</si>
  <si>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</si>
  <si>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</si>
  <si>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</si>
  <si>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</si>
  <si>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</si>
  <si>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</si>
  <si>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</si>
  <si>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</si>
  <si>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</si>
  <si>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</si>
  <si>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</si>
  <si>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</si>
  <si>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</si>
  <si>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</si>
  <si>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</si>
  <si>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</si>
  <si>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</si>
  <si>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</si>
  <si>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</si>
  <si>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</si>
  <si>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</si>
  <si>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</si>
  <si>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</si>
  <si>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</si>
  <si>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</si>
  <si>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</si>
  <si>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</si>
  <si>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</si>
  <si>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</si>
  <si>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</si>
  <si>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</si>
  <si>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</si>
  <si>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</si>
  <si>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</si>
  <si>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</si>
  <si>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</si>
  <si>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</si>
  <si>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</si>
  <si>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</si>
  <si>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</si>
  <si>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</si>
  <si>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</si>
  <si>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</si>
  <si>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</si>
  <si>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</si>
  <si>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</si>
  <si>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</si>
  <si>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</si>
  <si>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</si>
  <si>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</si>
  <si>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</si>
  <si>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</si>
  <si>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</si>
  <si>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</si>
  <si>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</si>
  <si>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</si>
  <si>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</si>
  <si>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</si>
  <si>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</si>
  <si>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</si>
  <si>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</si>
  <si>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</si>
  <si>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</si>
  <si>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</si>
  <si>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</si>
  <si>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</si>
  <si>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</si>
  <si>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</si>
  <si>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</si>
  <si>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</si>
  <si>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</si>
  <si>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</si>
  <si>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</si>
  <si>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</si>
  <si>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</si>
  <si>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</si>
  <si>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</si>
  <si>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</si>
  <si>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</si>
  <si>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</si>
  <si>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</si>
  <si>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</si>
  <si>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</si>
  <si>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</si>
  <si>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</si>
  <si>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</si>
  <si>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</si>
  <si>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</si>
  <si>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</si>
  <si>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</si>
  <si>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</si>
  <si>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</si>
  <si>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</si>
  <si>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</si>
  <si>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</si>
  <si>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</si>
  <si>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</si>
  <si>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</si>
  <si>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</si>
  <si>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</si>
  <si>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</si>
  <si>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</si>
  <si>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</si>
  <si>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</si>
  <si>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</si>
  <si>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</si>
  <si>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</si>
  <si>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</si>
  <si>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</si>
  <si>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</si>
  <si>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</si>
  <si>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</si>
  <si>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</si>
  <si>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</si>
  <si>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</si>
  <si>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</si>
  <si>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</si>
  <si>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</si>
  <si>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</si>
  <si>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</si>
  <si>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</si>
  <si>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</si>
  <si>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</si>
  <si>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</si>
  <si>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</si>
  <si>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</si>
  <si>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</si>
  <si>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</si>
  <si>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</si>
  <si>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</si>
  <si>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</si>
  <si>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</si>
  <si>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</si>
  <si>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</si>
  <si>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</si>
  <si>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</si>
  <si>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</si>
  <si>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</si>
  <si>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</si>
  <si>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</si>
  <si>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</si>
  <si>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</si>
  <si>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</si>
  <si>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</si>
  <si>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</si>
  <si>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</si>
  <si>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</si>
  <si>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</si>
  <si>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</si>
  <si>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</si>
  <si>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</si>
  <si>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</si>
  <si>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</si>
  <si>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</si>
  <si>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</si>
  <si>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</si>
  <si>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</si>
  <si>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</si>
  <si>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</si>
  <si>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</si>
  <si>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</si>
  <si>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</si>
  <si>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</si>
  <si>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</si>
  <si>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</si>
  <si>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</si>
  <si>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</si>
  <si>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</si>
  <si>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</si>
  <si>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</si>
  <si>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</si>
  <si>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</si>
  <si>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</si>
  <si>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</si>
  <si>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</si>
  <si>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</si>
  <si>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</si>
  <si>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</si>
  <si>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</si>
  <si>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</si>
  <si>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</si>
  <si>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</si>
  <si>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</si>
  <si>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</si>
  <si>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</si>
  <si>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</si>
  <si>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</si>
  <si>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</si>
  <si>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</si>
  <si>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</si>
  <si>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</si>
  <si>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</si>
  <si>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</si>
  <si>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</si>
  <si>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</si>
  <si>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</si>
  <si>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</si>
  <si>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</si>
  <si>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</si>
  <si>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</si>
  <si>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</si>
  <si>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</si>
  <si>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</si>
  <si>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</si>
  <si>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</si>
  <si>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</si>
  <si>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</si>
  <si>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</si>
  <si>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</si>
  <si>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</si>
  <si>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</si>
  <si>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</si>
  <si>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</si>
  <si>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</si>
  <si>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</si>
  <si>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</si>
  <si>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</si>
  <si>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</si>
  <si>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</si>
  <si>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</si>
  <si>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</si>
  <si>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</si>
  <si>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</si>
  <si>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</si>
  <si>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</si>
  <si>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</si>
  <si>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</si>
  <si>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</si>
  <si>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</si>
  <si>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</si>
  <si>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</si>
  <si>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</si>
  <si>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</si>
  <si>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</si>
  <si>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</si>
  <si>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</si>
  <si>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</si>
  <si>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</si>
  <si>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</si>
  <si>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</si>
  <si>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</si>
  <si>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</si>
  <si>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</si>
  <si>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</si>
  <si>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</si>
  <si>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</si>
  <si>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</si>
  <si>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</si>
  <si>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</si>
  <si>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</si>
  <si>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</si>
  <si>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</si>
  <si>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</si>
  <si>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</si>
  <si>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</si>
  <si>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</si>
  <si>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</si>
  <si>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</si>
  <si>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</si>
  <si>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</si>
  <si>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</si>
  <si>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</si>
  <si>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</si>
  <si>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</si>
  <si>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</si>
  <si>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</si>
  <si>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</si>
  <si>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</si>
  <si>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</si>
  <si>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</si>
  <si>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</si>
  <si>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</si>
  <si>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</si>
  <si>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</si>
  <si>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</si>
  <si>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</si>
  <si>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</si>
  <si>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</si>
  <si>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</si>
  <si>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</si>
  <si>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</si>
  <si>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</si>
  <si>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</si>
  <si>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</si>
  <si>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</si>
  <si>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</si>
  <si>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</si>
  <si>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</si>
  <si>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</si>
  <si>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</si>
  <si>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</si>
  <si>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</si>
  <si>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</si>
  <si>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</si>
  <si>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</si>
  <si>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</si>
  <si>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</si>
  <si>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</si>
  <si>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</si>
  <si>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</si>
  <si>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</si>
  <si>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</si>
  <si>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</si>
  <si>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</si>
  <si>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</si>
  <si>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</si>
  <si>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</si>
  <si>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</si>
  <si>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</si>
  <si>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</si>
  <si>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</si>
  <si>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</si>
  <si>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</si>
  <si>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</si>
  <si>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</si>
  <si>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</si>
  <si>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</si>
  <si>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</si>
  <si>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</si>
  <si>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</si>
  <si>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</si>
  <si>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</si>
  <si>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</si>
  <si>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</si>
  <si>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</si>
  <si>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</si>
  <si>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</si>
  <si>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</si>
  <si>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</si>
  <si>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</si>
  <si>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</si>
  <si>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</si>
  <si>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</si>
  <si>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</si>
  <si>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</si>
  <si>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</si>
  <si>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</si>
  <si>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</si>
  <si>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</si>
  <si>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</si>
  <si>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</si>
  <si>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</si>
  <si>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</si>
  <si>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</si>
  <si>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</si>
  <si>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</si>
  <si>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</si>
  <si>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</si>
  <si>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</si>
  <si>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</si>
  <si>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</si>
  <si>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</si>
  <si>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</si>
  <si>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</si>
  <si>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</si>
  <si>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</si>
  <si>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</si>
  <si>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</si>
  <si>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</si>
  <si>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</si>
  <si>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</si>
  <si>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</si>
  <si>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</si>
  <si>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</si>
  <si>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</si>
  <si>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</si>
  <si>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</si>
  <si>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</si>
  <si>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</si>
  <si>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</si>
  <si>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</si>
  <si>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</si>
  <si>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</si>
  <si>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</si>
  <si>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</si>
  <si>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</si>
  <si>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</si>
  <si>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</si>
  <si>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</si>
  <si>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</si>
  <si>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</si>
  <si>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</si>
  <si>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</si>
  <si>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</si>
  <si>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</si>
  <si>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</si>
  <si>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</si>
  <si>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</si>
  <si>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</si>
  <si>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</si>
  <si>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</si>
  <si>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</si>
  <si>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</si>
  <si>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</si>
  <si>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</si>
  <si>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</si>
  <si>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</si>
  <si>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</si>
  <si>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</si>
  <si>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</si>
  <si>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</si>
  <si>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</si>
  <si>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</si>
  <si>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</si>
  <si>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</si>
  <si>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</si>
  <si>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</si>
  <si>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</si>
  <si>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</si>
  <si>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</si>
  <si>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</si>
  <si>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</si>
  <si>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</si>
  <si>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</si>
  <si>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</si>
  <si>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</si>
  <si>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</si>
  <si>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</si>
  <si>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</si>
  <si>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</si>
  <si>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</si>
  <si>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</si>
  <si>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</si>
  <si>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</si>
  <si>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</si>
  <si>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</si>
  <si>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</si>
  <si>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</si>
  <si>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</si>
  <si>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</si>
  <si>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</si>
  <si>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</si>
  <si>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</si>
  <si>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</si>
  <si>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</si>
  <si>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</si>
  <si>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</si>
  <si>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</si>
  <si>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</si>
  <si>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</si>
  <si>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</si>
  <si>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</si>
  <si>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</si>
  <si>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</si>
  <si>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</si>
  <si>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</si>
  <si>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</si>
  <si>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</si>
  <si>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</si>
  <si>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</si>
  <si>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</si>
  <si>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</si>
  <si>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</si>
  <si>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</si>
  <si>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</si>
  <si>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</si>
  <si>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</si>
  <si>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</si>
  <si>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</si>
  <si>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</si>
  <si>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</si>
  <si>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</si>
  <si>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</si>
  <si>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</si>
  <si>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</si>
  <si>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</si>
  <si>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</si>
  <si>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</si>
  <si>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</si>
  <si>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</si>
  <si>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</si>
  <si>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</si>
  <si>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</si>
  <si>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</si>
  <si>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</si>
  <si>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</si>
  <si>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</si>
  <si>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</si>
  <si>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</si>
  <si>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</si>
  <si>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</si>
  <si>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</si>
  <si>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</si>
  <si>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</si>
  <si>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</si>
  <si>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</si>
  <si>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</si>
  <si>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</si>
  <si>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</si>
  <si>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</si>
  <si>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</si>
  <si>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</si>
  <si>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</si>
  <si>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</si>
  <si>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</si>
  <si>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</si>
  <si>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</si>
  <si>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</si>
  <si>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</si>
  <si>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</si>
  <si>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</si>
  <si>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</si>
  <si>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</si>
  <si>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</si>
  <si>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</si>
  <si>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</si>
  <si>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</si>
  <si>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</si>
  <si>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</si>
  <si>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</si>
  <si>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</si>
  <si>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</si>
  <si>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</si>
  <si>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</si>
  <si>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</si>
  <si>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</si>
  <si>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</si>
  <si>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</si>
  <si>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</si>
  <si>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</si>
  <si>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</si>
  <si>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</si>
  <si>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</si>
  <si>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</si>
  <si>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</si>
  <si>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</si>
  <si>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</si>
  <si>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</si>
  <si>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</si>
  <si>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</si>
  <si>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</si>
  <si>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</si>
  <si>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</si>
  <si>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</si>
  <si>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</si>
  <si>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</si>
  <si>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</si>
  <si>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</si>
  <si>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</si>
  <si>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</si>
  <si>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</si>
  <si>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</si>
  <si>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</si>
  <si>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</si>
  <si>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</si>
  <si>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</si>
  <si>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</si>
  <si>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</si>
  <si>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</si>
  <si>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</si>
  <si>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</si>
  <si>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</si>
  <si>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</si>
  <si>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</si>
  <si>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</si>
  <si>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</si>
  <si>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</si>
  <si>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</si>
  <si>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</si>
  <si>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</si>
  <si>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</si>
  <si>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</si>
  <si>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</si>
  <si>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</si>
  <si>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</si>
  <si>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</si>
  <si>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</si>
  <si>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</si>
  <si>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</si>
  <si>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</si>
  <si>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</si>
  <si>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</si>
  <si>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</si>
  <si>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</si>
  <si>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</si>
  <si>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</si>
  <si>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</si>
  <si>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</si>
  <si>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</si>
  <si>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</si>
  <si>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</si>
  <si>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</si>
  <si>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</si>
  <si>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</si>
  <si>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</si>
  <si>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</si>
  <si>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</si>
  <si>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</si>
  <si>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</si>
  <si>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</si>
  <si>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</si>
  <si>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</si>
  <si>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</si>
  <si>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</si>
  <si>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</si>
  <si>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</si>
  <si>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</si>
  <si>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</si>
  <si>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</si>
  <si>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</si>
  <si>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</si>
  <si>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</si>
  <si>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</si>
  <si>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</si>
  <si>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</si>
  <si>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</si>
  <si>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</si>
  <si>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</si>
  <si>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</si>
  <si>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</si>
  <si>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</si>
  <si>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</si>
  <si>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</si>
  <si>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</si>
  <si>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</si>
  <si>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</si>
  <si>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</si>
  <si>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</si>
  <si>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</si>
  <si>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</si>
  <si>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</si>
  <si>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</si>
  <si>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</si>
  <si>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</si>
  <si>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</si>
  <si>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</si>
  <si>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</si>
  <si>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</si>
  <si>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</si>
  <si>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</si>
  <si>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</si>
  <si>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</si>
  <si>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</si>
  <si>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</si>
  <si>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</si>
  <si>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</si>
  <si>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</si>
  <si>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</si>
  <si>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</si>
  <si>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</si>
  <si>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</si>
  <si>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</si>
  <si>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</si>
  <si>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</si>
  <si>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</si>
  <si>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</si>
  <si>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</si>
  <si>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</si>
  <si>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</si>
  <si>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</si>
  <si>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</si>
  <si>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</si>
  <si>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</si>
  <si>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</si>
  <si>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</si>
  <si>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</si>
  <si>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</si>
  <si>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</si>
  <si>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</si>
  <si>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</si>
  <si>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</si>
  <si>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</si>
  <si>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</si>
  <si>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</si>
  <si>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</si>
  <si>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</si>
  <si>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</si>
  <si>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</si>
  <si>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</si>
  <si>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</si>
  <si>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</si>
  <si>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</si>
  <si>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</si>
  <si>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</si>
  <si>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</si>
  <si>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</si>
  <si>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</si>
  <si>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</si>
  <si>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</si>
  <si>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</si>
  <si>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</si>
  <si>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</si>
  <si>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</si>
  <si>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</si>
  <si>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</si>
  <si>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</si>
  <si>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</si>
  <si>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</si>
  <si>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</si>
  <si>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</si>
  <si>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</si>
  <si>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</si>
  <si>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</si>
  <si>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</si>
  <si>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</si>
  <si>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</si>
  <si>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</si>
  <si>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</si>
  <si>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</si>
  <si>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</si>
  <si>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</si>
  <si>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</si>
  <si>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</si>
  <si>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</si>
  <si>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</si>
  <si>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</si>
  <si>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</si>
  <si>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</si>
  <si>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</si>
  <si>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</si>
  <si>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</si>
  <si>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</si>
  <si>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</si>
  <si>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</si>
  <si>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</si>
  <si>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</si>
  <si>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</si>
  <si>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</si>
  <si>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</si>
  <si>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</si>
  <si>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</si>
  <si>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</si>
  <si>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</si>
  <si>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</si>
  <si>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</si>
  <si>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</si>
  <si>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</si>
  <si>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</si>
  <si>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</si>
  <si>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</si>
  <si>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</si>
  <si>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</si>
  <si>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</si>
  <si>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</si>
  <si>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</si>
  <si>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</si>
  <si>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</si>
  <si>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</si>
  <si>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</si>
  <si>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</si>
  <si>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</si>
  <si>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</si>
  <si>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</si>
  <si>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</si>
  <si>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</si>
  <si>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</si>
  <si>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</si>
  <si>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</si>
  <si>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</si>
  <si>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</si>
  <si>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</si>
  <si>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</si>
  <si>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</si>
  <si>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</si>
  <si>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</si>
  <si>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</si>
  <si>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</si>
  <si>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</si>
  <si>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</si>
  <si>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</si>
  <si>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</si>
  <si>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</si>
  <si>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</si>
  <si>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</si>
  <si>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</si>
  <si>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</si>
  <si>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</si>
  <si>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</si>
  <si>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</si>
  <si>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</si>
  <si>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</si>
  <si>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</si>
  <si>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</si>
  <si>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</si>
  <si>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</si>
  <si>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</si>
  <si>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</si>
  <si>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</si>
  <si>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</si>
  <si>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</si>
  <si>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</si>
  <si>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</si>
  <si>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</si>
  <si>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</si>
  <si>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</si>
  <si>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</si>
  <si>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</si>
  <si>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</si>
  <si>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</si>
  <si>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</si>
  <si>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</si>
  <si>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</si>
  <si>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</si>
  <si>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</si>
  <si>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</si>
  <si>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</si>
  <si>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</si>
  <si>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</si>
  <si>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</si>
  <si>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</si>
  <si>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</si>
  <si>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</si>
  <si>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</si>
  <si>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</si>
  <si>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</si>
  <si>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</si>
  <si>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</si>
  <si>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</si>
  <si>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</si>
  <si>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</si>
  <si>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</si>
  <si>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</si>
  <si>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</si>
  <si>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</si>
  <si>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</si>
  <si>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</si>
  <si>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</si>
  <si>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</si>
  <si>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</si>
  <si>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</si>
  <si>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</si>
  <si>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</si>
  <si>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</si>
  <si>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</si>
  <si>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</si>
  <si>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</si>
  <si>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</si>
  <si>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</si>
  <si>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</si>
  <si>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</si>
  <si>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</si>
  <si>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</si>
  <si>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</si>
  <si>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</si>
  <si>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</si>
  <si>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</si>
  <si>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</si>
  <si>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</si>
  <si>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</si>
  <si>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</si>
  <si>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</si>
  <si>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</si>
  <si>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</si>
  <si>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</si>
  <si>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</si>
  <si>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</si>
  <si>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</si>
  <si>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</si>
  <si>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</si>
  <si>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</si>
  <si>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</si>
  <si>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</si>
  <si>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</si>
  <si>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</si>
  <si>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</si>
  <si>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</si>
  <si>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</si>
  <si>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</si>
  <si>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</si>
  <si>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</si>
  <si>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</si>
  <si>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</si>
  <si>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</si>
  <si>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</si>
  <si>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</si>
  <si>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</si>
  <si>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</si>
  <si>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</si>
  <si>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</si>
  <si>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</si>
  <si>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</si>
  <si>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</si>
  <si>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</si>
  <si>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</si>
  <si>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</si>
  <si>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</si>
  <si>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</si>
  <si>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</si>
  <si>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</si>
  <si>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</si>
  <si>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</si>
  <si>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</si>
  <si>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</si>
  <si>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</si>
  <si>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</si>
  <si>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</si>
  <si>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</si>
  <si>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</si>
  <si>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</si>
  <si>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</si>
  <si>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</si>
  <si>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</si>
  <si>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</si>
  <si>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</si>
  <si>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</si>
  <si>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</si>
  <si>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</si>
  <si>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</si>
  <si>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</si>
  <si>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</si>
  <si>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</si>
  <si>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</si>
  <si>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</si>
  <si>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</si>
  <si>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</si>
  <si>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</si>
  <si>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</si>
  <si>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</si>
  <si>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</si>
  <si>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</si>
  <si>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</si>
  <si>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</si>
  <si>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</si>
  <si>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</si>
  <si>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</si>
  <si>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</si>
  <si>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</si>
  <si>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</si>
  <si>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</si>
  <si>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</si>
  <si>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</si>
  <si>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</si>
  <si>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</si>
  <si>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</si>
  <si>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</si>
  <si>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</si>
  <si>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</si>
  <si>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</si>
  <si>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</si>
  <si>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</si>
  <si>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</si>
  <si>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</si>
  <si>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</si>
  <si>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</si>
  <si>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</si>
  <si>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</si>
  <si>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</si>
  <si>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</si>
  <si>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</si>
  <si>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</si>
  <si>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</si>
  <si>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</si>
  <si>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</si>
  <si>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</si>
  <si>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</si>
  <si>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</si>
  <si>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</si>
  <si>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</si>
  <si>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</si>
  <si>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</si>
  <si>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</si>
  <si>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</si>
  <si>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</si>
  <si>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</si>
  <si>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</si>
  <si>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</si>
  <si>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</si>
  <si>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</si>
  <si>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</si>
  <si>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</si>
  <si>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</si>
  <si>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</si>
  <si>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</si>
  <si>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</si>
  <si>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</si>
  <si>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</si>
  <si>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</si>
  <si>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</si>
  <si>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</si>
  <si>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</si>
  <si>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</si>
  <si>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</si>
  <si>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</si>
  <si>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</si>
  <si>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</si>
  <si>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</si>
  <si>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</si>
  <si>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</si>
  <si>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</si>
  <si>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</si>
  <si>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</si>
  <si>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</si>
  <si>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</si>
  <si>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</si>
  <si>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</si>
  <si>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</si>
  <si>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</si>
  <si>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</si>
  <si>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</si>
  <si>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</si>
  <si>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</si>
  <si>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</si>
  <si>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</si>
  <si>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</si>
  <si>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</si>
  <si>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</si>
  <si>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</si>
  <si>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</si>
  <si>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</si>
  <si>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</si>
  <si>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</si>
  <si>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</si>
  <si>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</si>
  <si>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</si>
  <si>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</si>
  <si>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</si>
  <si>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</si>
  <si>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</si>
  <si>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</si>
  <si>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</si>
  <si>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</si>
  <si>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</si>
  <si>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</si>
  <si>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</si>
  <si>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</si>
  <si>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</si>
  <si>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</si>
  <si>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</si>
  <si>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</si>
  <si>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</si>
  <si>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</si>
  <si>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</si>
  <si>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</si>
  <si>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</si>
  <si>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</si>
  <si>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</si>
  <si>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</si>
  <si>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</si>
  <si>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</si>
  <si>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</si>
  <si>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</si>
  <si>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</si>
  <si>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</si>
  <si>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</si>
  <si>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</si>
  <si>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</si>
  <si>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</si>
  <si>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</si>
  <si>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</si>
  <si>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</si>
  <si>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</si>
  <si>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</si>
  <si>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</si>
  <si>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</si>
  <si>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</si>
  <si>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</si>
  <si>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</si>
  <si>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</si>
  <si>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</si>
  <si>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</si>
  <si>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</si>
  <si>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</si>
  <si>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</si>
  <si>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</si>
  <si>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</si>
  <si>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</si>
  <si>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</si>
  <si>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</si>
  <si>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</si>
  <si>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</si>
  <si>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</si>
  <si>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</si>
  <si>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</si>
  <si>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</si>
  <si>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</si>
  <si>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</si>
  <si>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</si>
  <si>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</si>
  <si>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</si>
  <si>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</si>
  <si>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</si>
  <si>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</si>
  <si>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</si>
  <si>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</si>
  <si>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</si>
  <si>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</si>
  <si>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</si>
  <si>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</si>
  <si>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</si>
  <si>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</si>
  <si>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</si>
  <si>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</si>
  <si>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</si>
  <si>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</si>
  <si>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</si>
  <si>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</si>
  <si>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</si>
  <si>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</si>
  <si>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</si>
  <si>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</si>
  <si>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</si>
  <si>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</si>
  <si>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</si>
  <si>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</si>
  <si>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</si>
  <si>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</si>
  <si>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</si>
  <si>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</si>
  <si>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</si>
  <si>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</si>
  <si>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</si>
  <si>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</si>
  <si>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</si>
  <si>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</si>
  <si>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</si>
  <si>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</si>
  <si>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</si>
  <si>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</si>
  <si>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</si>
  <si>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</si>
  <si>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</si>
  <si>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</si>
  <si>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</si>
  <si>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</si>
  <si>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</si>
  <si>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</si>
  <si>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</si>
  <si>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</si>
  <si>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</si>
  <si>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</si>
  <si>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</si>
  <si>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</si>
  <si>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</si>
  <si>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</si>
  <si>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</si>
  <si>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</si>
  <si>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</si>
  <si>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</si>
  <si>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</si>
  <si>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</si>
  <si>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</si>
  <si>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</si>
  <si>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</si>
  <si>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</si>
  <si>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</si>
  <si>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</si>
  <si>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</si>
  <si>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</si>
  <si>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</si>
  <si>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</si>
  <si>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</si>
  <si>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</si>
  <si>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</si>
  <si>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</si>
  <si>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</si>
  <si>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</si>
  <si>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</si>
  <si>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</si>
  <si>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</si>
  <si>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</si>
  <si>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</si>
  <si>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</si>
  <si>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</si>
  <si>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</si>
  <si>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</si>
  <si>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</si>
  <si>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</si>
  <si>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</si>
  <si>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</si>
  <si>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</si>
  <si>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</si>
  <si>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</si>
  <si>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</si>
  <si>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</si>
  <si>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</si>
  <si>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</si>
  <si>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</si>
  <si>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</si>
  <si>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</si>
  <si>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</si>
  <si>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</si>
  <si>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</si>
  <si>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</si>
  <si>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</si>
  <si>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</si>
  <si>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</si>
  <si>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</si>
  <si>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</si>
  <si>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</si>
  <si>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</si>
  <si>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</si>
  <si>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</si>
  <si>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</si>
  <si>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</si>
  <si>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</si>
  <si>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</si>
  <si>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</si>
  <si>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</si>
  <si>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</si>
  <si>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</si>
  <si>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</si>
  <si>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</si>
  <si>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</si>
  <si>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</si>
  <si>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</si>
  <si>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</si>
  <si>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</si>
  <si>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</si>
  <si>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</si>
  <si>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</si>
  <si>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</si>
  <si>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</si>
  <si>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</si>
  <si>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</si>
  <si>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</si>
  <si>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</si>
  <si>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</si>
  <si>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</si>
  <si>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</si>
  <si>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</si>
  <si>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</si>
  <si>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</si>
  <si>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</si>
  <si>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</si>
  <si>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</si>
  <si>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</si>
  <si>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</si>
  <si>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</si>
  <si>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</si>
  <si>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</si>
  <si>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</si>
  <si>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</si>
  <si>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</si>
  <si>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</si>
  <si>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</si>
  <si>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</si>
  <si>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</si>
  <si>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</si>
  <si>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</si>
  <si>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</si>
  <si>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</si>
  <si>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</si>
  <si>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</si>
  <si>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</si>
  <si>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</si>
  <si>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</si>
  <si>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</si>
  <si>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</si>
  <si>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</si>
  <si>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</si>
  <si>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</si>
  <si>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</si>
  <si>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</si>
  <si>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</si>
  <si>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</si>
  <si>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</si>
  <si>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</si>
  <si>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</si>
  <si>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</si>
  <si>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</si>
  <si>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</si>
  <si>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</si>
  <si>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</si>
  <si>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</si>
  <si>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</si>
  <si>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</si>
  <si>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</si>
  <si>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</si>
  <si>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</si>
  <si>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</si>
  <si>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</si>
  <si>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</si>
  <si>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</si>
  <si>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</si>
  <si>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</si>
  <si>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</si>
  <si>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</si>
  <si>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</si>
  <si>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</si>
  <si>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</si>
  <si>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</si>
  <si>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</si>
  <si>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</si>
  <si>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</si>
  <si>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</si>
  <si>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</si>
  <si>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</si>
  <si>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</si>
  <si>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</si>
  <si>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</si>
  <si>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</si>
  <si>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</si>
  <si>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</si>
  <si>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</si>
  <si>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</si>
  <si>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</si>
  <si>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</si>
  <si>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</si>
  <si>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</si>
  <si>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</si>
  <si>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</si>
  <si>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</si>
  <si>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</si>
  <si>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</si>
  <si>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</si>
  <si>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</si>
  <si>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</si>
  <si>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</si>
  <si>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</si>
  <si>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</si>
  <si>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</si>
  <si>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</si>
  <si>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</si>
  <si>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</si>
  <si>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</si>
  <si>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</si>
  <si>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</si>
  <si>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</si>
  <si>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</si>
  <si>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</si>
  <si>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</si>
  <si>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</si>
  <si>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</si>
  <si>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</si>
  <si>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</si>
  <si>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</si>
  <si>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</si>
  <si>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</si>
  <si>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</si>
  <si>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</si>
  <si>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</si>
  <si>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</si>
  <si>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</si>
  <si>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</si>
  <si>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</si>
  <si>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</si>
  <si>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</si>
  <si>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</si>
  <si>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</si>
  <si>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</si>
  <si>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</si>
  <si>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</si>
  <si>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</si>
  <si>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</si>
  <si>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</si>
  <si>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</si>
  <si>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</si>
  <si>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</si>
  <si>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</si>
  <si>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</si>
  <si>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</si>
  <si>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</si>
  <si>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</si>
  <si>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</si>
  <si>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</si>
  <si>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</si>
  <si>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</si>
  <si>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</si>
  <si>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</si>
  <si>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</si>
  <si>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</si>
  <si>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</si>
  <si>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</si>
  <si>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</si>
  <si>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</si>
  <si>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</si>
  <si>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</si>
  <si>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</si>
  <si>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</si>
  <si>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</si>
  <si>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</si>
  <si>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</si>
  <si>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</si>
  <si>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</si>
  <si>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</si>
  <si>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</si>
  <si>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</si>
  <si>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</si>
  <si>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</si>
  <si>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</si>
  <si>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</si>
  <si>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</si>
  <si>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</si>
  <si>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</si>
  <si>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</si>
  <si>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</si>
  <si>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</si>
  <si>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</si>
  <si>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</si>
  <si>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</si>
  <si>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</si>
  <si>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</si>
  <si>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</si>
  <si>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</si>
  <si>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</si>
  <si>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</si>
  <si>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</si>
  <si>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</si>
  <si>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</si>
  <si>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</si>
  <si>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</si>
  <si>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</si>
  <si>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</si>
  <si>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</si>
  <si>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</si>
  <si>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</si>
  <si>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</si>
  <si>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</si>
  <si>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</si>
  <si>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</si>
  <si>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</si>
  <si>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</si>
  <si>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</si>
  <si>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</si>
  <si>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</si>
  <si>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</si>
  <si>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</si>
  <si>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</si>
  <si>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</si>
  <si>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</si>
  <si>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</si>
  <si>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</si>
  <si>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</si>
  <si>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</si>
  <si>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</si>
  <si>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</si>
  <si>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</si>
  <si>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</si>
  <si>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</si>
  <si>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</si>
  <si>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</si>
  <si>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</si>
  <si>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</si>
  <si>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</si>
  <si>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</si>
  <si>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</si>
  <si>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</si>
  <si>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</si>
  <si>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</si>
  <si>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</si>
  <si>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</si>
  <si>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</si>
  <si>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</si>
  <si>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</si>
  <si>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</si>
  <si>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</si>
  <si>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</si>
  <si>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</si>
  <si>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</si>
  <si>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</si>
  <si>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</si>
  <si>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</si>
  <si>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</si>
  <si>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</si>
  <si>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</si>
  <si>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</si>
  <si>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</si>
  <si>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</si>
  <si>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</si>
  <si>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</si>
  <si>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</si>
  <si>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</si>
  <si>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</si>
  <si>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</si>
  <si>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</si>
  <si>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</si>
  <si>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</si>
  <si>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</si>
  <si>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</si>
  <si>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</si>
  <si>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</si>
  <si>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</si>
  <si>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</si>
  <si>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</si>
  <si>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</si>
  <si>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</si>
  <si>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</si>
  <si>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</si>
  <si>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</si>
  <si>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</si>
  <si>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</si>
  <si>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</si>
  <si>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</si>
  <si>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</si>
  <si>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</si>
  <si>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</si>
  <si>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</si>
  <si>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</si>
  <si>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</si>
  <si>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</si>
  <si>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</si>
  <si>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</si>
  <si>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</si>
  <si>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</si>
  <si>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</si>
  <si>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</si>
  <si>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</si>
  <si>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</si>
  <si>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</si>
  <si>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</si>
  <si>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</si>
  <si>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</si>
  <si>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</si>
  <si>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</si>
  <si>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</si>
  <si>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</si>
  <si>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</si>
  <si>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</si>
  <si>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</si>
  <si>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</si>
  <si>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</si>
  <si>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</si>
  <si>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</si>
  <si>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</si>
  <si>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</si>
  <si>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</si>
  <si>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</si>
  <si>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</si>
  <si>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</si>
  <si>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</si>
  <si>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</si>
  <si>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</si>
  <si>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</si>
  <si>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</si>
  <si>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</si>
  <si>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</si>
  <si>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</si>
  <si>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</si>
  <si>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</si>
  <si>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</si>
  <si>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</si>
  <si>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</si>
  <si>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</si>
  <si>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</si>
  <si>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</si>
  <si>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</si>
  <si>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</si>
  <si>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</si>
  <si>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</si>
  <si>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</si>
  <si>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</si>
  <si>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</si>
  <si>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</si>
  <si>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</si>
  <si>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</si>
  <si>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</si>
  <si>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</si>
  <si>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</si>
  <si>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</si>
  <si>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</si>
  <si>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</si>
  <si>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</si>
  <si>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</si>
  <si>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</si>
  <si>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</si>
  <si>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</si>
  <si>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</si>
  <si>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</si>
  <si>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</si>
  <si>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</si>
  <si>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</si>
  <si>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</si>
  <si>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</si>
  <si>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</si>
  <si>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</si>
  <si>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</si>
  <si>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</si>
  <si>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</si>
  <si>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</si>
  <si>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</si>
  <si>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</si>
  <si>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</si>
  <si>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</si>
  <si>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</si>
  <si>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</si>
  <si>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</si>
  <si>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</si>
  <si>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</si>
  <si>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</si>
  <si>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</si>
  <si>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</si>
  <si>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</si>
  <si>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</si>
  <si>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</si>
  <si>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</si>
  <si>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</si>
  <si>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</si>
  <si>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</si>
  <si>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</si>
  <si>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</si>
  <si>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</si>
  <si>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</si>
  <si>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</si>
  <si>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</si>
  <si>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</si>
  <si>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</si>
  <si>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</si>
  <si>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</si>
  <si>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</si>
  <si>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</si>
  <si>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</si>
  <si>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</si>
  <si>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</si>
  <si>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</si>
  <si>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</si>
  <si>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</si>
  <si>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</si>
  <si>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</si>
  <si>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</si>
  <si>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</si>
  <si>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</si>
  <si>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</si>
  <si>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</si>
  <si>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</si>
  <si>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</si>
  <si>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</si>
  <si>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</si>
  <si>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</si>
  <si>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</si>
  <si>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</si>
  <si>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</si>
  <si>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</si>
  <si>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</si>
  <si>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</si>
  <si>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</si>
  <si>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</si>
  <si>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</si>
  <si>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</si>
  <si>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</si>
  <si>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</si>
  <si>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</si>
  <si>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</si>
  <si>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</si>
  <si>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</si>
  <si>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</si>
  <si>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</si>
  <si>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</si>
  <si>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</si>
  <si>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</si>
  <si>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</si>
  <si>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</si>
  <si>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</si>
  <si>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</si>
  <si>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</si>
  <si>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</si>
  <si>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</si>
  <si>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</si>
  <si>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</si>
  <si>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</si>
  <si>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</si>
  <si>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</si>
  <si>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</si>
  <si>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</si>
  <si>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</si>
  <si>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</si>
  <si>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</si>
  <si>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</si>
  <si>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</si>
  <si>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</si>
  <si>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</si>
  <si>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</si>
  <si>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</si>
  <si>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</si>
  <si>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</si>
  <si>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</si>
  <si>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</si>
  <si>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</si>
  <si>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</si>
  <si>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</si>
  <si>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</si>
  <si>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</si>
  <si>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</si>
  <si>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</si>
  <si>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</si>
  <si>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</si>
  <si>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</si>
  <si>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</si>
  <si>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</si>
  <si>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</si>
  <si>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</si>
  <si>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</si>
  <si>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</si>
  <si>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</si>
  <si>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</si>
  <si>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</si>
  <si>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</si>
  <si>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</si>
  <si>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</si>
  <si>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</si>
  <si>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</si>
  <si>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</si>
  <si>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</si>
  <si>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</si>
  <si>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</si>
  <si>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</si>
  <si>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</si>
  <si>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</si>
  <si>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</si>
  <si>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</si>
  <si>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</si>
  <si>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</si>
  <si>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</si>
  <si>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</si>
  <si>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</si>
  <si>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</si>
  <si>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</si>
  <si>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</si>
  <si>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</si>
  <si>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</si>
  <si>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</si>
  <si>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</si>
  <si>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</si>
  <si>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</si>
  <si>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</si>
  <si>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</si>
  <si>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</si>
  <si>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</si>
  <si>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</si>
  <si>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</si>
  <si>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</si>
  <si>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</si>
  <si>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</si>
  <si>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</si>
  <si>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</si>
  <si>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</si>
  <si>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</si>
  <si>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</si>
  <si>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</si>
  <si>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</si>
  <si>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</si>
  <si>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</si>
  <si>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</si>
  <si>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</si>
  <si>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</si>
  <si>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</si>
  <si>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</si>
  <si>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</si>
  <si>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</si>
  <si>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</si>
  <si>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</si>
  <si>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</si>
  <si>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</si>
  <si>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</si>
  <si>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</si>
  <si>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</si>
  <si>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</si>
  <si>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</si>
  <si>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</si>
  <si>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</si>
  <si>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</si>
  <si>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</si>
  <si>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</si>
  <si>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</si>
  <si>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</si>
  <si>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</si>
  <si>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</si>
  <si>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</si>
  <si>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</si>
  <si>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</si>
  <si>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</si>
  <si>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</si>
  <si>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</si>
  <si>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</si>
  <si>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</si>
  <si>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</si>
  <si>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</si>
  <si>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</si>
  <si>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</si>
  <si>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</si>
  <si>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</si>
  <si>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</si>
  <si>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</si>
  <si>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</si>
  <si>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</si>
  <si>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</si>
  <si>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</si>
  <si>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</si>
  <si>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</si>
  <si>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</si>
  <si>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</si>
  <si>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</si>
  <si>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</si>
  <si>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</si>
  <si>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</si>
  <si>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</si>
  <si>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</si>
  <si>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</si>
  <si>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</si>
  <si>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</si>
  <si>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</si>
  <si>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</si>
  <si>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</si>
  <si>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</si>
  <si>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</si>
  <si>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</si>
  <si>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</si>
  <si>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</si>
  <si>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</si>
  <si>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</si>
  <si>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</si>
  <si>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</si>
  <si>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</si>
  <si>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</si>
  <si>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</si>
  <si>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</si>
  <si>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</si>
  <si>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</si>
  <si>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</si>
  <si>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</si>
  <si>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</si>
  <si>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</si>
  <si>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</si>
  <si>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</si>
  <si>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</si>
  <si>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</si>
  <si>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</si>
  <si>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</si>
  <si>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</si>
  <si>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</si>
  <si>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</si>
  <si>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</si>
  <si>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</si>
  <si>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</si>
  <si>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</si>
  <si>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</si>
  <si>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</si>
  <si>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</si>
  <si>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</si>
  <si>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</si>
  <si>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</si>
  <si>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</si>
  <si>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</si>
  <si>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</si>
  <si>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</si>
  <si>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</si>
  <si>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</si>
  <si>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</si>
  <si>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</si>
  <si>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</si>
  <si>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</si>
  <si>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</si>
  <si>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</si>
  <si>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</si>
  <si>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</si>
  <si>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</si>
  <si>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</si>
  <si>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</si>
  <si>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</si>
  <si>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</si>
  <si>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</si>
  <si>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</si>
  <si>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</si>
  <si>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</si>
  <si>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</si>
  <si>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</si>
  <si>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</si>
  <si>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</si>
  <si>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</si>
  <si>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</si>
  <si>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</si>
  <si>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</si>
  <si>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</si>
  <si>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</si>
  <si>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</si>
  <si>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</si>
  <si>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</si>
  <si>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</si>
  <si>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</si>
  <si>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</si>
  <si>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</si>
  <si>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</si>
  <si>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</si>
  <si>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</si>
  <si>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</si>
  <si>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</si>
  <si>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</si>
  <si>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</si>
  <si>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</si>
  <si>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</si>
  <si>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</si>
  <si>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</si>
  <si>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</si>
  <si>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</si>
  <si>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</si>
  <si>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</si>
  <si>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</si>
  <si>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</si>
  <si>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</si>
  <si>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</si>
  <si>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</si>
  <si>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</si>
  <si>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</si>
  <si>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</si>
  <si>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</si>
  <si>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</si>
  <si>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</si>
  <si>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</si>
  <si>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</si>
  <si>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</si>
  <si>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</si>
  <si>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</si>
  <si>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</si>
  <si>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</si>
  <si>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</si>
  <si>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</si>
  <si>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</si>
  <si>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</si>
  <si>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</si>
  <si>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</si>
  <si>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</si>
  <si>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</si>
  <si>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</si>
  <si>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</si>
  <si>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</si>
  <si>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</si>
  <si>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</si>
  <si>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</si>
  <si>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</si>
  <si>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</si>
  <si>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</si>
  <si>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</si>
  <si>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</si>
  <si>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</si>
  <si>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</si>
  <si>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</si>
  <si>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</si>
  <si>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</si>
  <si>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</si>
  <si>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</si>
  <si>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</si>
  <si>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</si>
  <si>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</si>
  <si>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</si>
  <si>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</si>
  <si>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</si>
  <si>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</si>
  <si>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</si>
  <si>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</si>
  <si>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</si>
  <si>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</si>
  <si>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</si>
  <si>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</si>
  <si>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</si>
  <si>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</si>
  <si>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</si>
  <si>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</si>
  <si>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</si>
  <si>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</si>
  <si>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</si>
  <si>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</si>
  <si>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</si>
  <si>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</si>
  <si>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</si>
  <si>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</si>
  <si>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</si>
  <si>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</si>
  <si>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</si>
  <si>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</si>
  <si>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</si>
  <si>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</si>
  <si>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</si>
  <si>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</si>
  <si>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</si>
  <si>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</si>
  <si>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</si>
  <si>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</si>
  <si>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</si>
  <si>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</si>
  <si>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</si>
  <si>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</si>
  <si>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</si>
  <si>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</si>
  <si>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</si>
  <si>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</si>
  <si>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</si>
  <si>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</si>
  <si>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</si>
  <si>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</si>
  <si>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</si>
  <si>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</si>
  <si>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</si>
  <si>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</si>
  <si>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</si>
  <si>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</si>
  <si>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</si>
  <si>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</si>
  <si>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</si>
  <si>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</si>
  <si>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</si>
  <si>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</si>
  <si>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</si>
  <si>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</si>
  <si>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</si>
  <si>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</si>
  <si>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</si>
  <si>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</si>
  <si>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</si>
  <si>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</si>
  <si>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</si>
  <si>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</si>
  <si>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</si>
  <si>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</si>
  <si>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</si>
  <si>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</si>
  <si>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</si>
  <si>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</si>
  <si>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</si>
  <si>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</si>
  <si>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</si>
  <si>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</si>
  <si>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</si>
  <si>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</si>
  <si>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</si>
  <si>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</si>
  <si>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</si>
  <si>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</si>
  <si>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</si>
  <si>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</si>
  <si>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</si>
  <si>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</si>
  <si>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</si>
  <si>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</si>
  <si>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</si>
  <si>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</si>
  <si>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</si>
  <si>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</si>
  <si>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</si>
  <si>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</si>
  <si>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</si>
  <si>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</si>
  <si>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</si>
  <si>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</si>
  <si>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</si>
  <si>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</si>
  <si>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</si>
  <si>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</si>
  <si>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</si>
  <si>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</si>
  <si>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</si>
  <si>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</si>
  <si>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</si>
  <si>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</si>
  <si>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</si>
  <si>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</si>
  <si>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</si>
  <si>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</si>
  <si>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</si>
  <si>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</si>
  <si>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</si>
  <si>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</si>
  <si>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</si>
  <si>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</si>
  <si>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</si>
  <si>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</si>
  <si>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</si>
  <si>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</si>
  <si>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</si>
  <si>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</si>
  <si>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</si>
  <si>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</si>
  <si>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</si>
  <si>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</si>
  <si>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</si>
  <si>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</si>
  <si>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</si>
  <si>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</si>
  <si>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</si>
  <si>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</si>
  <si>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</si>
  <si>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</si>
  <si>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</si>
  <si>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</si>
  <si>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</si>
  <si>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</si>
  <si>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</si>
  <si>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</si>
  <si>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</si>
  <si>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</si>
  <si>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</si>
  <si>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</si>
  <si>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</si>
  <si>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</si>
  <si>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</si>
  <si>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</si>
  <si>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</si>
  <si>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</si>
  <si>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</si>
  <si>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</si>
  <si>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</si>
  <si>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</si>
  <si>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</si>
  <si>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</si>
  <si>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</si>
  <si>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</si>
  <si>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</si>
  <si>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</si>
  <si>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</si>
  <si>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</si>
  <si>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</si>
  <si>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</si>
  <si>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</si>
  <si>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</si>
  <si>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</si>
  <si>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</si>
  <si>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</si>
  <si>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</si>
  <si>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</si>
  <si>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</si>
  <si>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</si>
  <si>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</si>
  <si>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</si>
  <si>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</si>
  <si>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</si>
  <si>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</si>
  <si>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</si>
  <si>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</si>
  <si>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</si>
  <si>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</si>
  <si>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</si>
  <si>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</si>
  <si>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</si>
  <si>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</si>
  <si>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</si>
  <si>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</si>
  <si>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</si>
  <si>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</si>
  <si>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</si>
  <si>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</si>
  <si>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</si>
  <si>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</si>
  <si>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</si>
  <si>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</si>
  <si>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</si>
  <si>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</si>
  <si>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</si>
  <si>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</si>
  <si>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</si>
  <si>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</si>
  <si>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</si>
  <si>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</si>
  <si>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</si>
  <si>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</si>
  <si>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</si>
  <si>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</si>
  <si>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</si>
  <si>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</si>
  <si>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</si>
  <si>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</si>
  <si>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</si>
  <si>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</si>
  <si>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</si>
  <si>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</si>
  <si>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</si>
  <si>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</si>
  <si>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</si>
  <si>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</si>
  <si>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</si>
  <si>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</si>
  <si>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</si>
  <si>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</si>
  <si>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</si>
  <si>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</si>
  <si>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</si>
  <si>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</si>
  <si>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</si>
  <si>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</si>
  <si>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</si>
  <si>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</si>
  <si>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</si>
  <si>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</si>
  <si>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</si>
  <si>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</si>
  <si>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</si>
  <si>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</si>
  <si>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</si>
  <si>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</si>
  <si>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</si>
  <si>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</si>
  <si>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</si>
  <si>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</si>
  <si>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</si>
  <si>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</si>
  <si>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</si>
  <si>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</si>
  <si>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</si>
  <si>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</si>
  <si>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</si>
  <si>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</si>
  <si>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</si>
  <si>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</si>
  <si>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</si>
  <si>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</si>
  <si>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</si>
  <si>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</si>
  <si>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</si>
  <si>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</si>
  <si>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</si>
  <si>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</si>
  <si>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</si>
  <si>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</si>
  <si>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</si>
  <si>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</si>
  <si>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</si>
  <si>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</si>
  <si>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</si>
  <si>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</si>
  <si>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</si>
  <si>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</si>
  <si>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</si>
  <si>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</si>
  <si>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</si>
  <si>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</si>
  <si>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</si>
  <si>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</si>
  <si>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</si>
  <si>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</si>
  <si>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</si>
  <si>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</si>
  <si>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</si>
  <si>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</si>
  <si>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</si>
  <si>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</si>
  <si>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</si>
  <si>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</si>
  <si>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</si>
  <si>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</si>
  <si>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</si>
  <si>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</si>
  <si>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</si>
  <si>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</si>
  <si>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</si>
  <si>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</si>
  <si>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</si>
  <si>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</si>
  <si>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</si>
  <si>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</si>
  <si>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</si>
  <si>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</si>
  <si>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</si>
  <si>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</si>
  <si>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</si>
  <si>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</si>
  <si>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</si>
  <si>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</si>
  <si>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</si>
  <si>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</si>
  <si>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</si>
  <si>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</si>
  <si>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</si>
  <si>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</si>
  <si>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</si>
  <si>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</si>
  <si>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</si>
  <si>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</si>
  <si>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</si>
  <si>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</si>
  <si>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</si>
  <si>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</si>
  <si>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</si>
  <si>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</si>
  <si>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</si>
  <si>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</si>
  <si>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</si>
  <si>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</si>
  <si>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</si>
  <si>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</si>
  <si>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</si>
  <si>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</si>
  <si>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</si>
  <si>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</si>
  <si>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</si>
  <si>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</si>
  <si>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</si>
  <si>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</si>
  <si>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</si>
  <si>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</si>
  <si>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</si>
  <si>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</si>
  <si>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</si>
  <si>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</si>
  <si>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</si>
  <si>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</si>
  <si>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</si>
  <si>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</si>
  <si>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</si>
  <si>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</si>
  <si>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</si>
  <si>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</si>
  <si>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</si>
  <si>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</si>
  <si>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</si>
  <si>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</si>
  <si>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</si>
  <si>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</si>
  <si>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</si>
  <si>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</si>
  <si>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</si>
  <si>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</si>
  <si>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</si>
  <si>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</si>
  <si>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</si>
  <si>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</si>
  <si>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</si>
  <si>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</si>
  <si>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</si>
  <si>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</si>
  <si>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</si>
  <si>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</si>
  <si>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</si>
  <si>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</si>
  <si>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</si>
  <si>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</si>
  <si>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</si>
  <si>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</si>
  <si>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</si>
  <si>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</si>
  <si>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</si>
  <si>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</si>
  <si>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</si>
  <si>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</si>
  <si>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</si>
  <si>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</si>
  <si>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</si>
  <si>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</si>
  <si>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</si>
  <si>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</si>
  <si>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</si>
  <si>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</si>
  <si>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</si>
  <si>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</si>
  <si>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</si>
  <si>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</si>
  <si>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</si>
  <si>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</si>
  <si>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</si>
  <si>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</si>
  <si>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</si>
  <si>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</si>
  <si>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</si>
  <si>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</si>
  <si>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</si>
  <si>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</si>
  <si>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</si>
  <si>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</si>
  <si>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</si>
  <si>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</si>
  <si>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</si>
  <si>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</si>
  <si>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</si>
  <si>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</si>
  <si>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</si>
  <si>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</si>
  <si>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</si>
  <si>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</si>
  <si>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</si>
  <si>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</si>
  <si>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</si>
  <si>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</si>
  <si>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</si>
  <si>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</si>
  <si>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</si>
  <si>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</si>
  <si>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</si>
  <si>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</si>
  <si>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</si>
  <si>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</si>
  <si>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</si>
  <si>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</si>
  <si>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</si>
  <si>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</si>
  <si>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</si>
  <si>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</si>
  <si>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</si>
  <si>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</si>
  <si>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</si>
  <si>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</si>
  <si>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</si>
  <si>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</si>
  <si>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</si>
  <si>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</si>
  <si>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</si>
  <si>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</si>
  <si>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</si>
  <si>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</si>
  <si>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</si>
  <si>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</si>
  <si>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</si>
  <si>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</si>
  <si>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</si>
  <si>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</si>
  <si>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</si>
  <si>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</si>
  <si>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</si>
  <si>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</si>
  <si>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</si>
  <si>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</si>
  <si>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</si>
  <si>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</si>
  <si>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</si>
  <si>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</si>
  <si>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</si>
  <si>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</si>
  <si>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</si>
  <si>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</si>
  <si>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</si>
  <si>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</si>
  <si>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</si>
  <si>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</si>
  <si>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</si>
  <si>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</si>
  <si>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</si>
  <si>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</si>
  <si>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</si>
  <si>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</si>
  <si>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</si>
  <si>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</si>
  <si>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</si>
  <si>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</si>
  <si>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</si>
  <si>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</si>
  <si>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</si>
  <si>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</si>
  <si>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</si>
  <si>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</si>
  <si>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</si>
  <si>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</si>
  <si>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</si>
  <si>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</si>
  <si>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</si>
  <si>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</si>
  <si>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</si>
  <si>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</si>
  <si>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</si>
  <si>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</si>
  <si>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</si>
  <si>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</si>
  <si>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</si>
  <si>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</si>
  <si>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</si>
  <si>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</si>
  <si>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</si>
  <si>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</si>
  <si>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</si>
  <si>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</si>
  <si>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</si>
  <si>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</si>
  <si>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</si>
  <si>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</si>
  <si>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</si>
  <si>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</si>
  <si>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</si>
  <si>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</si>
  <si>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</si>
  <si>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</si>
  <si>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</si>
  <si>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</si>
  <si>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</si>
  <si>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</si>
  <si>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</si>
  <si>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</si>
  <si>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</si>
  <si>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</si>
  <si>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</si>
  <si>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</si>
  <si>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</si>
  <si>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</si>
  <si>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</si>
  <si>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</si>
  <si>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</si>
  <si>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</si>
  <si>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</si>
  <si>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</si>
  <si>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</si>
  <si>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</si>
  <si>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</si>
  <si>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</si>
  <si>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</si>
  <si>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</si>
  <si>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</si>
  <si>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</si>
  <si>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</si>
  <si>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</si>
  <si>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</si>
  <si>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</si>
  <si>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</si>
  <si>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</si>
  <si>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</si>
  <si>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</si>
  <si>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</si>
  <si>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</si>
  <si>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</si>
  <si>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</si>
  <si>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</si>
  <si>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</si>
  <si>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</si>
  <si>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</si>
  <si>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</si>
  <si>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</si>
  <si>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</si>
  <si>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</si>
  <si>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</si>
  <si>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</si>
  <si>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</si>
  <si>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</si>
  <si>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</si>
  <si>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</si>
  <si>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</si>
  <si>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</si>
  <si>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</si>
  <si>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</si>
  <si>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</si>
  <si>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</si>
  <si>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</si>
  <si>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</si>
  <si>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</si>
  <si>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</si>
  <si>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</si>
  <si>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</si>
  <si>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</si>
  <si>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</si>
  <si>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</si>
  <si>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</si>
  <si>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</si>
  <si>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</si>
  <si>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</si>
  <si>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</si>
  <si>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</si>
  <si>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</si>
  <si>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</si>
  <si>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</si>
  <si>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</si>
  <si>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</si>
  <si>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</si>
  <si>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</si>
  <si>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</si>
  <si>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</si>
  <si>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</si>
  <si>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</si>
  <si>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</si>
  <si>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</si>
  <si>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</si>
  <si>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</si>
  <si>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</si>
  <si>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</si>
  <si>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</si>
  <si>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</si>
  <si>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</si>
  <si>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</si>
  <si>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</si>
  <si>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</si>
  <si>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</si>
  <si>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</si>
  <si>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</si>
  <si>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</si>
  <si>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</si>
  <si>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</si>
  <si>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</si>
  <si>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</si>
  <si>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</si>
  <si>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</si>
  <si>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</si>
  <si>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</si>
  <si>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</si>
  <si>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</si>
  <si>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</si>
  <si>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</si>
  <si>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</si>
  <si>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</si>
  <si>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</si>
  <si>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</si>
  <si>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</si>
  <si>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</si>
  <si>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</si>
  <si>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</si>
  <si>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</si>
  <si>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</si>
  <si>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</si>
  <si>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</si>
  <si>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</si>
  <si>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</si>
  <si>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</si>
  <si>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</si>
  <si>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</si>
  <si>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</si>
  <si>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</si>
  <si>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</si>
  <si>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</si>
  <si>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</si>
  <si>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</si>
  <si>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</si>
  <si>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</si>
  <si>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</si>
  <si>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</si>
  <si>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</si>
  <si>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</si>
  <si>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</si>
  <si>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</si>
  <si>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</si>
  <si>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</si>
  <si>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</si>
  <si>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</si>
  <si>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</si>
  <si>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</si>
  <si>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</si>
  <si>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</si>
  <si>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</si>
  <si>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</si>
  <si>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</si>
  <si>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</si>
  <si>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</si>
  <si>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</si>
  <si>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</si>
  <si>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</si>
  <si>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</si>
  <si>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</si>
  <si>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</si>
  <si>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</si>
  <si>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</si>
  <si>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</si>
  <si>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</si>
  <si>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</si>
  <si>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</si>
  <si>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</si>
  <si>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</si>
  <si>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</si>
  <si>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</si>
  <si>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</si>
  <si>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</si>
  <si>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</si>
  <si>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</si>
  <si>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</si>
  <si>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</si>
  <si>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</si>
  <si>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</si>
  <si>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</si>
  <si>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</si>
  <si>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</si>
  <si>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</si>
  <si>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</si>
  <si>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</si>
  <si>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</si>
  <si>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</si>
  <si>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</si>
  <si>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</si>
  <si>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</si>
  <si>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</si>
  <si>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</si>
  <si>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</si>
  <si>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</si>
  <si>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</si>
  <si>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</si>
  <si>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</si>
  <si>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</si>
  <si>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</si>
  <si>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</si>
  <si>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</si>
  <si>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</si>
  <si>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</si>
  <si>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</si>
  <si>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</si>
  <si>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</si>
  <si>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</si>
  <si>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</si>
  <si>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</si>
  <si>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</si>
  <si>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</si>
  <si>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</si>
  <si>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</si>
  <si>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</si>
  <si>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</si>
  <si>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</si>
  <si>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</si>
  <si>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</si>
  <si>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</si>
  <si>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</si>
  <si>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</si>
  <si>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</si>
  <si>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</si>
  <si>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</si>
  <si>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</si>
  <si>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</si>
  <si>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</si>
  <si>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</si>
  <si>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</si>
  <si>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</si>
  <si>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</si>
  <si>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</si>
  <si>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</si>
  <si>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</si>
  <si>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</si>
  <si>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</si>
  <si>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</si>
  <si>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</si>
  <si>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</si>
  <si>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</si>
  <si>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</si>
  <si>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</si>
  <si>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</si>
  <si>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</si>
  <si>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</si>
  <si>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</si>
  <si>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</si>
  <si>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</si>
  <si>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</si>
  <si>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</si>
  <si>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</si>
  <si>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</si>
  <si>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</si>
  <si>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</si>
  <si>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</si>
  <si>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</si>
  <si>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</si>
  <si>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</si>
  <si>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</si>
  <si>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</si>
  <si>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</si>
  <si>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</si>
  <si>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</si>
  <si>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</si>
  <si>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</si>
  <si>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</si>
  <si>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</si>
  <si>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</si>
  <si>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</si>
  <si>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</si>
  <si>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</si>
  <si>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</si>
  <si>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</si>
  <si>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</si>
  <si>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</si>
  <si>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</si>
  <si>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</si>
  <si>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</si>
  <si>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</si>
  <si>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</si>
  <si>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</si>
  <si>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</si>
  <si>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</si>
  <si>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</si>
  <si>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</si>
  <si>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</si>
  <si>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</si>
  <si>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</si>
  <si>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</si>
  <si>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</si>
  <si>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</si>
  <si>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</si>
  <si>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</si>
  <si>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</si>
  <si>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</si>
  <si>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</si>
  <si>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</si>
  <si>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</si>
  <si>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</si>
  <si>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</si>
  <si>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</si>
  <si>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</si>
  <si>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</si>
  <si>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</si>
  <si>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</si>
  <si>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</si>
  <si>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</si>
  <si>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</si>
  <si>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</si>
  <si>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</si>
  <si>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</si>
  <si>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</si>
  <si>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</si>
  <si>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</si>
  <si>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</si>
  <si>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</si>
  <si>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</si>
  <si>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</si>
  <si>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</si>
  <si>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</si>
  <si>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</si>
  <si>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</si>
  <si>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</si>
  <si>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</si>
  <si>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</si>
  <si>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</si>
  <si>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</si>
  <si>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</si>
  <si>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</si>
  <si>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</si>
  <si>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</si>
  <si>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</si>
  <si>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</si>
  <si>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</si>
  <si>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</si>
  <si>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</si>
  <si>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</si>
  <si>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</si>
  <si>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</si>
  <si>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</si>
  <si>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</si>
  <si>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</si>
  <si>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</si>
  <si>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</si>
  <si>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</si>
  <si>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</si>
  <si>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</si>
  <si>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</si>
  <si>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</si>
  <si>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</si>
  <si>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</si>
  <si>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</si>
  <si>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</si>
  <si>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</si>
  <si>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</si>
  <si>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</si>
  <si>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</si>
  <si>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</si>
  <si>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</si>
  <si>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</si>
  <si>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</si>
  <si>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</si>
  <si>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</si>
  <si>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</si>
  <si>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</si>
  <si>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</si>
  <si>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</si>
  <si>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</si>
  <si>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</si>
  <si>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</si>
  <si>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</si>
  <si>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</si>
  <si>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</si>
  <si>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</si>
  <si>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</si>
  <si>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</si>
  <si>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</si>
  <si>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</si>
  <si>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</si>
  <si>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</si>
  <si>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</si>
  <si>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</si>
  <si>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</si>
  <si>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</si>
  <si>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</si>
  <si>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</si>
  <si>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</si>
  <si>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</si>
  <si>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</si>
  <si>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</si>
  <si>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</si>
  <si>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</si>
  <si>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</si>
  <si>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</si>
  <si>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</si>
  <si>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</si>
  <si>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</si>
  <si>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</si>
  <si>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</si>
  <si>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</si>
  <si>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</si>
  <si>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</si>
  <si>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</si>
  <si>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</si>
  <si>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</si>
  <si>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</si>
  <si>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</si>
  <si>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</si>
  <si>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</si>
  <si>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</si>
  <si>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</si>
  <si>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</si>
  <si>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</si>
  <si>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</si>
  <si>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</si>
  <si>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</si>
  <si>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</si>
  <si>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</si>
  <si>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</si>
  <si>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</si>
  <si>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</si>
  <si>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</si>
  <si>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</si>
  <si>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</si>
  <si>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</si>
  <si>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</si>
  <si>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</si>
  <si>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</si>
  <si>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</si>
  <si>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</si>
  <si>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</si>
  <si>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</si>
  <si>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</si>
  <si>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</si>
  <si>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</si>
  <si>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</si>
  <si>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</si>
  <si>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</si>
  <si>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</si>
  <si>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</si>
  <si>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</si>
  <si>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</si>
  <si>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</si>
  <si>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</si>
  <si>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</si>
  <si>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</si>
  <si>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</si>
  <si>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</si>
  <si>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</si>
  <si>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</si>
  <si>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</si>
  <si>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</si>
  <si>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</si>
  <si>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</si>
  <si>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</si>
  <si>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</si>
  <si>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</si>
  <si>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</si>
  <si>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</si>
  <si>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</si>
  <si>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</si>
  <si>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</si>
  <si>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</si>
  <si>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</si>
  <si>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</si>
  <si>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</si>
  <si>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</si>
  <si>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</si>
  <si>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</si>
  <si>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</si>
  <si>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</si>
  <si>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</si>
  <si>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</si>
  <si>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</si>
  <si>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</si>
  <si>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</si>
  <si>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</si>
  <si>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</si>
  <si>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</si>
  <si>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</si>
  <si>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</si>
  <si>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</si>
  <si>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</si>
  <si>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</si>
  <si>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</si>
  <si>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</si>
  <si>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</si>
  <si>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</si>
  <si>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</si>
  <si>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</si>
  <si>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</si>
  <si>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</si>
  <si>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</si>
  <si>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</si>
  <si>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</si>
  <si>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</si>
  <si>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</si>
  <si>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</si>
  <si>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</si>
  <si>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</si>
  <si>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</si>
  <si>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</si>
  <si>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</si>
  <si>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</si>
  <si>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</si>
  <si>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</si>
  <si>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</si>
  <si>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</si>
  <si>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</si>
  <si>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</si>
  <si>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</si>
  <si>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</si>
  <si>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</si>
  <si>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</si>
  <si>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</si>
  <si>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</si>
  <si>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</si>
  <si>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</si>
  <si>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</si>
  <si>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</si>
  <si>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</si>
  <si>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</si>
  <si>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</si>
  <si>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</si>
  <si>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</si>
  <si>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</si>
  <si>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</si>
  <si>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</si>
  <si>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</si>
  <si>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</si>
  <si>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</si>
  <si>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</si>
  <si>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</si>
  <si>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</si>
  <si>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</si>
  <si>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</si>
  <si>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</si>
  <si>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</si>
  <si>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</si>
  <si>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</si>
  <si>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</si>
  <si>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</si>
  <si>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</si>
  <si>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</si>
  <si>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</si>
  <si>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</si>
  <si>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</si>
  <si>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</si>
  <si>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</si>
  <si>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</si>
  <si>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</si>
  <si>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</si>
  <si>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</si>
  <si>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</si>
  <si>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</si>
  <si>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</si>
  <si>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</si>
  <si>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</si>
  <si>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</si>
  <si>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</si>
  <si>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</si>
  <si>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</si>
  <si>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</si>
  <si>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</si>
  <si>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</si>
  <si>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</si>
  <si>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</si>
  <si>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</si>
  <si>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</si>
  <si>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</si>
  <si>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</si>
  <si>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</si>
  <si>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</si>
  <si>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</si>
  <si>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</si>
  <si>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</si>
  <si>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</si>
  <si>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</si>
  <si>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</si>
  <si>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</si>
  <si>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</si>
  <si>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</si>
  <si>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</si>
  <si>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</si>
  <si>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</si>
  <si>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</si>
  <si>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</si>
  <si>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</si>
  <si>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</si>
  <si>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</si>
  <si>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</si>
  <si>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</si>
  <si>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</si>
  <si>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</si>
  <si>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</si>
  <si>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</si>
  <si>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</si>
  <si>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</si>
  <si>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</si>
  <si>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</si>
  <si>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</si>
  <si>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</si>
  <si>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</si>
  <si>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</si>
  <si>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</si>
  <si>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</si>
  <si>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</si>
  <si>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</si>
  <si>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</si>
  <si>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</si>
  <si>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</si>
  <si>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</si>
  <si>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</si>
  <si>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</si>
  <si>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</si>
  <si>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</si>
  <si>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</si>
  <si>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</si>
  <si>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</si>
  <si>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</si>
  <si>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</si>
  <si>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</si>
  <si>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</si>
  <si>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</si>
  <si>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</si>
  <si>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</si>
  <si>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</si>
  <si>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</si>
  <si>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</si>
  <si>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</si>
  <si>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</si>
  <si>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</si>
  <si>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</si>
  <si>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</si>
  <si>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</si>
  <si>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</si>
  <si>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</si>
  <si>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</si>
  <si>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</si>
  <si>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</si>
  <si>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</si>
  <si>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</si>
  <si>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</si>
  <si>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</si>
  <si>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</si>
  <si>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</si>
  <si>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</si>
  <si>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</si>
  <si>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</si>
  <si>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</si>
  <si>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</si>
  <si>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</si>
  <si>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</si>
  <si>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</si>
  <si>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</si>
  <si>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</si>
  <si>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</si>
  <si>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</si>
  <si>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</si>
  <si>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</si>
  <si>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</si>
  <si>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</si>
  <si>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</si>
  <si>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</si>
  <si>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</si>
  <si>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</si>
  <si>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</si>
  <si>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</si>
  <si>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</si>
  <si>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</si>
  <si>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</si>
  <si>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</si>
  <si>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</si>
  <si>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</si>
  <si>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</si>
  <si>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</si>
  <si>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</si>
  <si>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</si>
  <si>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</si>
  <si>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</si>
  <si>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</si>
  <si>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</si>
  <si>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</si>
  <si>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</si>
  <si>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</si>
  <si>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</si>
  <si>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</si>
  <si>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</si>
  <si>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</si>
  <si>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</si>
  <si>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</si>
  <si>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</si>
  <si>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</si>
  <si>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</si>
  <si>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</si>
  <si>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</si>
  <si>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</si>
  <si>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</si>
  <si>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</si>
  <si>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</si>
  <si>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</si>
  <si>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</si>
  <si>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</si>
  <si>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</si>
  <si>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</si>
  <si>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</si>
  <si>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</si>
  <si>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</si>
  <si>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</si>
  <si>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</si>
  <si>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</si>
  <si>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</si>
  <si>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</si>
  <si>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</si>
  <si>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</si>
  <si>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</si>
  <si>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</si>
  <si>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</si>
  <si>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</si>
  <si>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</si>
  <si>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</si>
  <si>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</si>
  <si>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</si>
  <si>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</si>
  <si>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</si>
  <si>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</si>
  <si>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</si>
  <si>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</si>
  <si>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</si>
  <si>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</si>
  <si>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</si>
  <si>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</si>
  <si>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</si>
  <si>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</si>
  <si>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</si>
  <si>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</si>
  <si>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</si>
  <si>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</si>
  <si>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</si>
  <si>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</si>
  <si>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</si>
  <si>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</si>
  <si>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</si>
  <si>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</si>
  <si>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</si>
  <si>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</si>
  <si>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</si>
  <si>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</si>
  <si>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</si>
  <si>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</si>
  <si>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</si>
  <si>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</si>
  <si>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</si>
  <si>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</si>
  <si>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</si>
  <si>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</si>
  <si>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</si>
  <si>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</si>
  <si>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</si>
  <si>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</si>
  <si>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</si>
  <si>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</si>
  <si>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</si>
  <si>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</si>
  <si>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</si>
  <si>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</si>
  <si>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</si>
  <si>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</si>
  <si>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</si>
  <si>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</si>
  <si>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</si>
  <si>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</si>
  <si>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</si>
  <si>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</si>
  <si>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</si>
  <si>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</si>
  <si>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</si>
  <si>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</si>
  <si>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</si>
  <si>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</si>
  <si>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</si>
  <si>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</si>
  <si>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</si>
  <si>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</si>
  <si>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</si>
  <si>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</si>
  <si>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</si>
  <si>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</si>
  <si>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</si>
  <si>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</si>
  <si>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</si>
  <si>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</si>
  <si>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</si>
  <si>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</si>
  <si>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</si>
  <si>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</si>
  <si>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</si>
  <si>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</si>
  <si>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</si>
  <si>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</si>
  <si>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</si>
  <si>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</si>
  <si>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</si>
  <si>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</si>
  <si>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</si>
  <si>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</si>
  <si>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</si>
  <si>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</si>
  <si>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</si>
  <si>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</si>
  <si>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</si>
  <si>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</si>
  <si>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</si>
  <si>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</si>
  <si>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</si>
  <si>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</si>
  <si>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</si>
  <si>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</si>
  <si>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</si>
  <si>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</si>
  <si>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</si>
  <si>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</si>
  <si>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</si>
  <si>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</si>
  <si>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</si>
  <si>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</si>
  <si>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</si>
  <si>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</si>
  <si>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</si>
  <si>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</si>
  <si>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</si>
  <si>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</si>
  <si>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</si>
  <si>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</si>
  <si>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</si>
  <si>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</si>
  <si>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</si>
  <si>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</si>
  <si>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</si>
  <si>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</si>
  <si>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</si>
  <si>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</si>
  <si>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</si>
  <si>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</si>
  <si>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</si>
  <si>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</si>
  <si>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</si>
  <si>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</si>
  <si>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</si>
  <si>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</si>
  <si>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</si>
  <si>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</si>
  <si>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</si>
  <si>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</si>
  <si>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</si>
  <si>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</si>
  <si>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</si>
  <si>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</si>
  <si>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</si>
  <si>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</si>
  <si>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</si>
  <si>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</si>
  <si>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</si>
  <si>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</si>
  <si>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</si>
  <si>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</si>
  <si>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</si>
  <si>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</si>
  <si>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</si>
  <si>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</si>
  <si>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</si>
  <si>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</si>
  <si>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</si>
  <si>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</si>
  <si>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</si>
  <si>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</si>
  <si>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</si>
  <si>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</si>
  <si>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</si>
  <si>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</si>
  <si>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</si>
  <si>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</si>
  <si>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</si>
  <si>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</si>
  <si>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</si>
  <si>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</si>
  <si>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</si>
  <si>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</si>
  <si>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</si>
  <si>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</si>
  <si>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</si>
  <si>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</si>
  <si>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</si>
  <si>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</si>
  <si>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</si>
  <si>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</si>
  <si>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</si>
  <si>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</si>
  <si>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</si>
  <si>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</si>
  <si>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</si>
  <si>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</si>
  <si>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</si>
  <si>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</si>
  <si>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</si>
  <si>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</si>
  <si>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</si>
  <si>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</si>
  <si>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</si>
  <si>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</si>
  <si>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</si>
  <si>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</si>
  <si>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</si>
  <si>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</si>
  <si>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</si>
  <si>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</si>
  <si>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</si>
  <si>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</si>
  <si>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</si>
  <si>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</si>
  <si>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</si>
  <si>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</si>
  <si>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</si>
  <si>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</si>
  <si>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</si>
  <si>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</si>
  <si>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</si>
  <si>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</si>
  <si>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</si>
  <si>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</si>
  <si>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</si>
  <si>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</si>
  <si>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</si>
  <si>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</si>
  <si>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</si>
  <si>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</si>
  <si>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</si>
  <si>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</si>
  <si>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</si>
  <si>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</si>
  <si>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</si>
  <si>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</si>
  <si>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</si>
  <si>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</si>
  <si>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</si>
  <si>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</si>
  <si>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</si>
  <si>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</si>
  <si>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</si>
  <si>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</si>
  <si>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</si>
  <si>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</si>
  <si>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</si>
  <si>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</si>
  <si>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</si>
  <si>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</si>
  <si>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</si>
  <si>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</si>
  <si>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</si>
  <si>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</si>
  <si>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</si>
  <si>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</si>
  <si>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</si>
  <si>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</si>
  <si>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</si>
  <si>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</si>
  <si>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</si>
  <si>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</si>
  <si>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</si>
  <si>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</si>
  <si>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</si>
  <si>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</si>
  <si>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</si>
  <si>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</si>
  <si>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</si>
  <si>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</si>
  <si>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</si>
  <si>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</si>
  <si>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</si>
  <si>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</si>
  <si>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</si>
  <si>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</si>
  <si>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</si>
  <si>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</si>
  <si>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</si>
  <si>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</si>
  <si>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</si>
  <si>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</si>
  <si>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</si>
  <si>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</si>
  <si>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</si>
  <si>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</si>
  <si>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</si>
  <si>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</si>
  <si>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</si>
  <si>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</si>
  <si>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</si>
  <si>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</si>
  <si>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</si>
  <si>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</si>
  <si>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</si>
  <si>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</si>
  <si>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</si>
  <si>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</si>
  <si>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</si>
  <si>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</si>
  <si>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</si>
  <si>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</si>
  <si>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</si>
  <si>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</si>
  <si>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</si>
  <si>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</si>
  <si>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</si>
  <si>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</si>
  <si>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</si>
  <si>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</si>
  <si>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</si>
  <si>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</si>
  <si>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</si>
  <si>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</si>
  <si>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</si>
  <si>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</si>
  <si>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</si>
  <si>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</si>
  <si>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</si>
  <si>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</si>
  <si>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</si>
  <si>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</si>
  <si>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</si>
  <si>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</si>
  <si>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</si>
  <si>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</si>
  <si>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</si>
  <si>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</si>
  <si>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</si>
  <si>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</si>
  <si>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</si>
  <si>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</si>
  <si>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</si>
  <si>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</si>
  <si>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</si>
  <si>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</si>
  <si>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</si>
  <si>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</si>
  <si>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</si>
  <si>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</si>
  <si>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</si>
  <si>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</si>
  <si>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</si>
  <si>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</si>
  <si>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</si>
  <si>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</si>
  <si>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</si>
  <si>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</si>
  <si>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</si>
  <si>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</si>
  <si>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</si>
  <si>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</si>
  <si>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</si>
  <si>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</si>
  <si>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</si>
  <si>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</si>
  <si>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</si>
  <si>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</si>
  <si>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</si>
  <si>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</si>
  <si>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</si>
  <si>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</si>
  <si>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</si>
  <si>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</si>
  <si>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</si>
  <si>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</si>
  <si>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</si>
  <si>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</si>
  <si>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</si>
  <si>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</si>
  <si>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</si>
  <si>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</si>
  <si>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</si>
  <si>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</si>
  <si>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</si>
  <si>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</si>
  <si>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</si>
  <si>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</si>
  <si>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</si>
  <si>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</si>
  <si>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</si>
  <si>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</si>
  <si>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</si>
  <si>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</si>
  <si>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</si>
  <si>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</si>
  <si>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</si>
  <si>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</si>
  <si>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</si>
  <si>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</si>
  <si>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</si>
  <si>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</si>
  <si>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</si>
  <si>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</si>
  <si>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</si>
  <si>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</si>
  <si>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</si>
  <si>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</si>
  <si>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</si>
  <si>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</si>
  <si>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</si>
  <si>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</si>
  <si>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</si>
  <si>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</si>
  <si>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</si>
  <si>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</si>
  <si>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</si>
  <si>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</si>
  <si>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</si>
  <si>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</si>
  <si>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</si>
  <si>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</si>
  <si>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</si>
  <si>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</si>
  <si>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</si>
  <si>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</si>
  <si>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</si>
  <si>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</si>
  <si>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</si>
  <si>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</si>
  <si>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</si>
  <si>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</si>
  <si>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</si>
  <si>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</si>
  <si>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</si>
  <si>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</si>
  <si>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</si>
  <si>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</si>
  <si>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</si>
  <si>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</si>
  <si>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</si>
  <si>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</si>
  <si>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</si>
  <si>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</si>
  <si>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</si>
  <si>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</si>
  <si>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</si>
  <si>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</si>
  <si>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</si>
  <si>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</si>
  <si>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</si>
  <si>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</si>
  <si>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</si>
  <si>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</si>
  <si>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</si>
  <si>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</si>
  <si>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</si>
  <si>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</si>
  <si>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</si>
  <si>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</si>
  <si>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</si>
  <si>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</si>
  <si>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</si>
  <si>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</si>
  <si>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</si>
  <si>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</si>
  <si>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</si>
  <si>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</si>
  <si>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</si>
  <si>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</si>
  <si>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</si>
  <si>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</si>
  <si>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</si>
  <si>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</si>
  <si>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</si>
  <si>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</si>
  <si>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</si>
  <si>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</si>
  <si>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</si>
  <si>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</si>
  <si>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</si>
  <si>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</si>
  <si>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</si>
  <si>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</si>
  <si>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</si>
  <si>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</si>
  <si>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</si>
  <si>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</si>
  <si>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</si>
  <si>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</si>
  <si>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</si>
  <si>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</si>
  <si>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</si>
  <si>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</si>
  <si>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</si>
  <si>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</si>
  <si>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</si>
  <si>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</si>
  <si>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</si>
  <si>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</si>
  <si>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</si>
  <si>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</si>
  <si>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</si>
  <si>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</si>
  <si>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</si>
  <si>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</si>
  <si>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</si>
  <si>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</si>
  <si>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</si>
  <si>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</si>
  <si>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</si>
  <si>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</si>
  <si>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</si>
  <si>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</si>
  <si>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</si>
  <si>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</si>
  <si>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</si>
  <si>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</si>
  <si>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</si>
  <si>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</si>
  <si>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</si>
  <si>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</si>
  <si>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</si>
  <si>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</si>
  <si>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</si>
  <si>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</si>
  <si>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</si>
  <si>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</si>
  <si>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</si>
  <si>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</si>
  <si>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</si>
  <si>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</si>
  <si>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</si>
  <si>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</si>
  <si>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</si>
  <si>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</si>
  <si>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</si>
  <si>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</si>
  <si>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</si>
  <si>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</si>
  <si>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</si>
  <si>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</si>
  <si>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</si>
  <si>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</si>
  <si>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</si>
  <si>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</si>
  <si>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</si>
  <si>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</si>
  <si>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</si>
  <si>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</si>
  <si>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</si>
  <si>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</si>
  <si>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</si>
  <si>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</si>
  <si>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</si>
  <si>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</si>
  <si>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</si>
  <si>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</si>
  <si>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</si>
  <si>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</si>
  <si>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</si>
  <si>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</si>
  <si>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</si>
  <si>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</si>
  <si>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</si>
  <si>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</si>
  <si>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</si>
  <si>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</si>
  <si>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</si>
  <si>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</si>
  <si>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</si>
  <si>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</si>
  <si>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</si>
  <si>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</si>
  <si>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</si>
  <si>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</si>
  <si>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</si>
  <si>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</si>
  <si>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</si>
  <si>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</si>
  <si>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</si>
  <si>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</si>
  <si>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</si>
  <si>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</si>
  <si>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</si>
  <si>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</si>
  <si>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</si>
  <si>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</si>
  <si>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</si>
  <si>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</si>
  <si>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</si>
  <si>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</si>
  <si>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</si>
  <si>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</si>
  <si>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</si>
  <si>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</si>
  <si>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</si>
  <si>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</si>
  <si>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</si>
  <si>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</si>
  <si>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</si>
  <si>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</si>
  <si>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</si>
  <si>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</si>
  <si>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</si>
  <si>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</si>
  <si>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</si>
  <si>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</si>
  <si>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</si>
  <si>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</si>
  <si>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</si>
  <si>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</si>
  <si>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</si>
  <si>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</si>
  <si>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</si>
  <si>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</si>
  <si>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</si>
  <si>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</si>
  <si>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</si>
  <si>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</si>
  <si>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</si>
  <si>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</si>
  <si>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</si>
  <si>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</si>
  <si>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</si>
  <si>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</si>
  <si>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</si>
  <si>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</si>
  <si>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</si>
  <si>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</si>
  <si>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</si>
  <si>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</si>
  <si>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</si>
  <si>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</si>
  <si>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</si>
  <si>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</si>
  <si>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</si>
  <si>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</si>
  <si>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</si>
  <si>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</si>
  <si>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</si>
  <si>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</si>
  <si>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</si>
  <si>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</si>
  <si>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</si>
  <si>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</si>
  <si>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</si>
  <si>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</si>
  <si>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</si>
  <si>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</si>
  <si>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</si>
  <si>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</si>
  <si>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</si>
  <si>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</si>
  <si>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</si>
  <si>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</si>
  <si>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</si>
  <si>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</si>
  <si>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</si>
  <si>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</si>
  <si>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</si>
  <si>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</si>
  <si>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</si>
  <si>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</si>
  <si>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</si>
  <si>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</si>
  <si>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</si>
  <si>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</si>
  <si>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</si>
  <si>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</si>
  <si>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</si>
  <si>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</si>
  <si>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</si>
  <si>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</si>
  <si>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</si>
  <si>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</si>
  <si>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</si>
  <si>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</si>
  <si>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</si>
  <si>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</si>
  <si>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</si>
  <si>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</si>
  <si>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</si>
  <si>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</si>
  <si>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</si>
  <si>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</si>
  <si>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</si>
  <si>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</si>
  <si>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</si>
  <si>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</si>
  <si>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</si>
  <si>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</si>
  <si>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</si>
  <si>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</si>
  <si>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</si>
  <si>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</si>
  <si>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</si>
  <si>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</si>
  <si>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</si>
  <si>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</si>
  <si>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</si>
  <si>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</si>
  <si>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</si>
  <si>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</si>
  <si>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</si>
  <si>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</si>
  <si>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</si>
  <si>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</si>
  <si>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</si>
  <si>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</si>
  <si>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</si>
  <si>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</si>
  <si>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</si>
  <si>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</si>
  <si>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</si>
  <si>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</si>
  <si>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</si>
  <si>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</si>
  <si>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</si>
  <si>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</si>
  <si>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</si>
  <si>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</si>
  <si>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</si>
  <si>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</si>
  <si>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</si>
  <si>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</si>
  <si>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</si>
  <si>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</si>
  <si>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</si>
  <si>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</si>
  <si>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</si>
  <si>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</si>
  <si>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</si>
  <si>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</si>
  <si>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</si>
  <si>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</si>
  <si>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</si>
  <si>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</si>
  <si>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</si>
  <si>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</si>
  <si>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</si>
  <si>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</si>
  <si>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</si>
  <si>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</si>
  <si>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</si>
  <si>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</si>
  <si>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</si>
  <si>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</si>
  <si>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</si>
  <si>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</si>
  <si>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</si>
  <si>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</si>
  <si>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</si>
  <si>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</si>
  <si>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</si>
  <si>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</si>
  <si>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</si>
  <si>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</si>
  <si>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</si>
  <si>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</si>
  <si>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</si>
  <si>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</si>
  <si>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</si>
  <si>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</si>
  <si>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</si>
  <si>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</si>
  <si>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</si>
  <si>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</si>
  <si>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</si>
  <si>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</si>
  <si>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</si>
  <si>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</si>
  <si>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</si>
  <si>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</si>
  <si>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</si>
  <si>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</si>
  <si>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</si>
  <si>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</si>
  <si>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</si>
  <si>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</si>
  <si>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</si>
  <si>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</si>
  <si>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</si>
  <si>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</si>
  <si>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</si>
  <si>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</si>
  <si>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</si>
  <si>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</si>
  <si>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</si>
  <si>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</si>
  <si>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</si>
  <si>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</si>
  <si>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</si>
  <si>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</si>
  <si>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</si>
  <si>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</si>
  <si>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</si>
  <si>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</si>
  <si>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</si>
  <si>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</si>
  <si>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</si>
  <si>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</si>
  <si>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</si>
  <si>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</si>
  <si>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</si>
  <si>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</si>
  <si>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</si>
  <si>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</si>
  <si>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</si>
  <si>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</si>
  <si>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</si>
  <si>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</si>
  <si>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</si>
  <si>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</si>
  <si>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</si>
  <si>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</si>
  <si>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</si>
  <si>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</si>
  <si>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</si>
  <si>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</si>
  <si>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</si>
  <si>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</si>
  <si>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</si>
  <si>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</si>
  <si>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</si>
  <si>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</si>
  <si>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</si>
  <si>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</si>
  <si>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</si>
  <si>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</si>
  <si>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</si>
  <si>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</si>
  <si>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</si>
  <si>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</si>
  <si>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</si>
  <si>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</si>
  <si>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</si>
  <si>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</si>
  <si>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</si>
  <si>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</si>
  <si>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</si>
  <si>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</si>
  <si>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</si>
  <si>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</si>
  <si>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</si>
  <si>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</si>
  <si>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</si>
  <si>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</si>
  <si>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</si>
  <si>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</si>
  <si>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</si>
  <si>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</si>
  <si>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</si>
  <si>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</si>
  <si>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</si>
  <si>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</si>
  <si>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</si>
  <si>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</si>
  <si>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</si>
  <si>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</si>
  <si>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</si>
  <si>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</si>
  <si>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</si>
  <si>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</si>
  <si>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</si>
  <si>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</si>
  <si>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</si>
  <si>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</si>
  <si>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</si>
  <si>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</si>
  <si>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</si>
  <si>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</si>
  <si>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</si>
  <si>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</si>
  <si>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</si>
  <si>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</si>
  <si>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</si>
  <si>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</si>
  <si>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</si>
  <si>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</si>
  <si>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</si>
  <si>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</si>
  <si>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</si>
  <si>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</si>
  <si>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</si>
  <si>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</si>
  <si>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</si>
  <si>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</si>
  <si>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</si>
  <si>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</si>
  <si>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</si>
  <si>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</si>
  <si>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</si>
  <si>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</si>
  <si>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</si>
  <si>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</si>
  <si>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</si>
  <si>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</si>
  <si>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</si>
  <si>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</si>
  <si>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</si>
  <si>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</si>
  <si>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</si>
  <si>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</si>
  <si>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</si>
  <si>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</si>
  <si>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</si>
  <si>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</si>
  <si>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</si>
  <si>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</si>
  <si>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</si>
  <si>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</si>
  <si>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</si>
  <si>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</si>
  <si>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</si>
  <si>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</si>
  <si>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</si>
  <si>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</si>
  <si>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</si>
  <si>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</si>
  <si>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</si>
  <si>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</si>
  <si>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</si>
  <si>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</si>
  <si>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</si>
  <si>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</si>
  <si>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</si>
  <si>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</si>
  <si>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</si>
  <si>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</si>
  <si>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</si>
  <si>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</si>
  <si>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</si>
  <si>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</si>
  <si>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</si>
  <si>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</si>
  <si>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</si>
  <si>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</si>
  <si>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</si>
  <si>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</si>
  <si>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</si>
  <si>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</si>
  <si>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</si>
  <si>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</si>
  <si>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</si>
  <si>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</si>
  <si>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</si>
  <si>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</si>
  <si>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</si>
  <si>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</si>
  <si>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</si>
  <si>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</si>
  <si>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</si>
  <si>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</si>
  <si>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</si>
  <si>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</si>
  <si>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</si>
  <si>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</si>
  <si>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</si>
  <si>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</si>
  <si>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</si>
  <si>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</si>
  <si>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</si>
  <si>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</si>
  <si>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</si>
  <si>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</si>
  <si>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</si>
  <si>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</si>
  <si>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</si>
  <si>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</si>
  <si>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</si>
  <si>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</si>
  <si>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</si>
  <si>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</si>
  <si>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</si>
  <si>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</si>
  <si>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</si>
  <si>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</si>
  <si>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</si>
  <si>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</si>
  <si>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</si>
  <si>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</si>
  <si>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</si>
  <si>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</si>
  <si>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</si>
  <si>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</si>
  <si>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</si>
  <si>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</si>
  <si>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</si>
  <si>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</si>
  <si>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</si>
  <si>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</si>
  <si>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</si>
  <si>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</si>
  <si>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</si>
  <si>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</si>
  <si>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</si>
  <si>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</si>
  <si>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</si>
  <si>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</si>
  <si>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</si>
  <si>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</si>
  <si>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</si>
  <si>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</si>
  <si>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</si>
  <si>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</si>
  <si>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</si>
  <si>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</si>
  <si>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</si>
  <si>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</si>
  <si>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</si>
  <si>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</si>
  <si>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</si>
  <si>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</si>
  <si>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</si>
  <si>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</si>
  <si>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</si>
  <si>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</si>
  <si>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</si>
  <si>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</si>
  <si>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</si>
  <si>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</si>
  <si>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</si>
  <si>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</si>
  <si>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</si>
  <si>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</si>
  <si>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</si>
  <si>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</si>
  <si>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</si>
  <si>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</si>
  <si>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</si>
  <si>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</si>
  <si>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</si>
  <si>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</si>
  <si>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</si>
  <si>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</si>
  <si>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</si>
  <si>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</si>
  <si>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</si>
  <si>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</si>
  <si>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</si>
  <si>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</si>
  <si>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</si>
  <si>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</si>
  <si>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</si>
  <si>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</si>
  <si>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</si>
  <si>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</si>
  <si>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</si>
  <si>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</si>
  <si>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</si>
  <si>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</si>
  <si>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</si>
  <si>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</si>
  <si>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</si>
  <si>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</si>
  <si>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</si>
  <si>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</si>
  <si>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</si>
  <si>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</si>
  <si>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</si>
  <si>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</si>
  <si>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</si>
  <si>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</si>
  <si>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</si>
  <si>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</si>
  <si>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</si>
  <si>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</si>
  <si>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</si>
  <si>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</si>
  <si>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</si>
  <si>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</si>
  <si>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</si>
  <si>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</si>
  <si>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</si>
  <si>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</si>
  <si>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</si>
  <si>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</si>
  <si>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</si>
  <si>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</si>
  <si>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</si>
  <si>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</si>
  <si>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</si>
  <si>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</si>
  <si>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</si>
  <si>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</si>
  <si>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</si>
  <si>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</si>
  <si>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</si>
  <si>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</si>
  <si>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</si>
  <si>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</si>
  <si>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</si>
  <si>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</si>
  <si>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</si>
  <si>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</si>
  <si>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</si>
  <si>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</si>
  <si>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</si>
  <si>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</si>
  <si>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</si>
  <si>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</si>
  <si>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</si>
  <si>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</si>
  <si>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</si>
  <si>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</si>
  <si>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</si>
  <si>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</si>
  <si>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</si>
  <si>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</si>
  <si>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</si>
  <si>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</si>
  <si>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</si>
  <si>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</si>
  <si>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</si>
  <si>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</si>
  <si>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</si>
  <si>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</si>
  <si>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</si>
  <si>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</si>
  <si>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</si>
  <si>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</si>
  <si>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</si>
  <si>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</si>
  <si>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</si>
  <si>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</si>
  <si>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</si>
  <si>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</si>
  <si>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</si>
  <si>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</si>
  <si>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</si>
  <si>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</si>
  <si>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</si>
  <si>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</si>
  <si>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</si>
  <si>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</si>
  <si>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</si>
  <si>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</si>
  <si>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</si>
  <si>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</si>
  <si>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</si>
  <si>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</si>
  <si>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</si>
  <si>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</si>
  <si>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</si>
  <si>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</si>
  <si>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</si>
  <si>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</si>
  <si>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</si>
  <si>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</si>
  <si>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</si>
  <si>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</si>
  <si>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</si>
  <si>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</si>
  <si>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</si>
  <si>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</si>
  <si>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</si>
  <si>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</si>
  <si>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</si>
  <si>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</si>
  <si>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</si>
  <si>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</si>
  <si>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</si>
  <si>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</si>
  <si>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</si>
  <si>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</si>
  <si>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</si>
  <si>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</si>
  <si>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</si>
  <si>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</si>
  <si>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</si>
  <si>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</si>
  <si>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</si>
  <si>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</si>
  <si>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</si>
  <si>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</si>
  <si>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</si>
  <si>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</si>
  <si>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</si>
  <si>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</si>
  <si>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</si>
  <si>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</si>
  <si>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</si>
  <si>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</si>
  <si>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</si>
  <si>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</si>
  <si>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</si>
  <si>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</si>
  <si>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</si>
  <si>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</si>
  <si>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</si>
  <si>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</si>
  <si>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</si>
  <si>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</si>
  <si>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</si>
  <si>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</si>
  <si>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</si>
  <si>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</si>
  <si>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</si>
  <si>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</si>
  <si>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</si>
  <si>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</si>
  <si>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</si>
  <si>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</si>
  <si>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</si>
  <si>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</si>
  <si>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</si>
  <si>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</si>
  <si>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</si>
  <si>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</si>
  <si>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</si>
  <si>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</si>
  <si>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</si>
  <si>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</si>
  <si>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</si>
  <si>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</si>
  <si>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</si>
  <si>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</si>
  <si>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</si>
  <si>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</si>
  <si>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</si>
  <si>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</si>
  <si>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</si>
  <si>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</si>
  <si>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</si>
  <si>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</si>
  <si>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</si>
  <si>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</si>
  <si>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</si>
  <si>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</si>
  <si>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</si>
  <si>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</si>
  <si>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</si>
  <si>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</si>
  <si>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</si>
  <si>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</si>
  <si>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</si>
  <si>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</si>
  <si>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</si>
  <si>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</si>
  <si>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</si>
  <si>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</si>
  <si>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</si>
  <si>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</si>
  <si>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</si>
  <si>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</si>
  <si>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</si>
  <si>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</si>
  <si>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</si>
  <si>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</si>
  <si>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</si>
  <si>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</si>
  <si>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</si>
  <si>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</si>
  <si>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</si>
  <si>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</si>
  <si>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</si>
  <si>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</si>
  <si>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</si>
  <si>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</si>
  <si>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</si>
  <si>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</si>
  <si>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</si>
  <si>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</si>
  <si>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</si>
  <si>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</si>
  <si>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</si>
  <si>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</si>
  <si>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</si>
  <si>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</si>
  <si>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</si>
  <si>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</si>
  <si>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</si>
  <si>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</si>
  <si>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</si>
  <si>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</si>
  <si>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</si>
  <si>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</si>
  <si>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</si>
  <si>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</si>
  <si>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</si>
  <si>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</si>
  <si>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</si>
  <si>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</si>
  <si>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</si>
  <si>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</si>
  <si>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</si>
  <si>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</si>
  <si>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</si>
  <si>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</si>
  <si>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</si>
  <si>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</si>
  <si>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</si>
  <si>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</si>
  <si>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</si>
  <si>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</si>
  <si>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</si>
  <si>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</si>
  <si>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</si>
  <si>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</si>
  <si>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</si>
  <si>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</si>
  <si>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</si>
  <si>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</si>
  <si>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</si>
  <si>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</si>
  <si>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</si>
  <si>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</si>
  <si>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</si>
  <si>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</si>
  <si>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</si>
  <si>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</si>
  <si>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</si>
  <si>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</si>
  <si>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</si>
  <si>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</si>
  <si>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</si>
  <si>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</si>
  <si>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</si>
  <si>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</si>
  <si>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</si>
  <si>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</si>
  <si>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</si>
  <si>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</si>
  <si>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</si>
  <si>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</si>
  <si>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</si>
  <si>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</si>
  <si>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</si>
  <si>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</si>
  <si>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</si>
  <si>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</si>
  <si>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</si>
  <si>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</si>
  <si>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</si>
  <si>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</si>
  <si>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</si>
  <si>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</si>
  <si>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</si>
  <si>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</si>
  <si>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</si>
  <si>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</si>
  <si>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</si>
  <si>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</si>
  <si>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</si>
  <si>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</si>
  <si>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</si>
  <si>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</si>
  <si>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</si>
  <si>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</si>
  <si>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</si>
  <si>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</si>
  <si>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</si>
  <si>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</si>
  <si>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</si>
  <si>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</si>
  <si>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</si>
  <si>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</si>
  <si>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</si>
  <si>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</si>
  <si>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</si>
  <si>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</si>
  <si>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</si>
  <si>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</si>
  <si>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</si>
  <si>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</si>
  <si>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</si>
  <si>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</si>
  <si>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</si>
  <si>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</si>
  <si>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</si>
  <si>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</si>
  <si>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</si>
  <si>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</si>
  <si>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</si>
  <si>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</si>
  <si>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</si>
  <si>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</si>
  <si>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</si>
  <si>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</si>
  <si>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</si>
  <si>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</si>
  <si>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</si>
  <si>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</si>
  <si>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</si>
  <si>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</si>
  <si>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</si>
  <si>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</si>
  <si>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</si>
  <si>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</si>
  <si>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</si>
  <si>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</si>
  <si>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</si>
  <si>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</si>
  <si>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</si>
  <si>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</si>
  <si>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</si>
  <si>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</si>
  <si>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</si>
  <si>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</si>
  <si>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</si>
  <si>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</si>
  <si>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</si>
  <si>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</si>
  <si>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</si>
  <si>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</si>
  <si>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</si>
  <si>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</si>
  <si>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</si>
  <si>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</si>
  <si>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</si>
  <si>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</si>
  <si>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</si>
  <si>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</si>
  <si>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</si>
  <si>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</si>
  <si>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</si>
  <si>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</si>
  <si>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</si>
  <si>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</si>
  <si>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</si>
  <si>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</si>
  <si>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</si>
  <si>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</si>
  <si>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</si>
  <si>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</si>
  <si>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</si>
  <si>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</si>
  <si>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</si>
  <si>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</si>
  <si>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</si>
  <si>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</si>
  <si>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</si>
  <si>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</si>
  <si>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</si>
  <si>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</si>
  <si>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</si>
  <si>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</si>
  <si>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</si>
  <si>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</si>
  <si>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</si>
  <si>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</si>
  <si>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</si>
  <si>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</si>
  <si>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</si>
  <si>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</si>
  <si>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</si>
  <si>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</si>
  <si>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</si>
  <si>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</si>
  <si>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</si>
  <si>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</si>
  <si>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</si>
  <si>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</si>
  <si>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</si>
  <si>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</si>
  <si>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</si>
  <si>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</si>
  <si>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</si>
  <si>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</si>
  <si>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</si>
  <si>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</si>
  <si>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</si>
  <si>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</si>
  <si>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</si>
  <si>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</si>
  <si>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</si>
  <si>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</si>
  <si>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</si>
  <si>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</si>
  <si>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</si>
  <si>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</si>
  <si>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</si>
  <si>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</si>
  <si>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</si>
  <si>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</si>
  <si>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</si>
  <si>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</si>
  <si>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</si>
  <si>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</si>
  <si>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</si>
  <si>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</si>
  <si>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</si>
  <si>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</si>
  <si>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</si>
  <si>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</si>
  <si>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</si>
  <si>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</si>
  <si>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</si>
  <si>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</si>
  <si>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</si>
  <si>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</si>
  <si>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</si>
  <si>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</si>
  <si>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</si>
  <si>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</si>
  <si>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</si>
  <si>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</si>
  <si>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</si>
  <si>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</si>
  <si>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</si>
  <si>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</si>
  <si>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</si>
  <si>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</si>
  <si>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</si>
  <si>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</si>
  <si>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</si>
  <si>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</si>
  <si>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</si>
  <si>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</si>
  <si>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</si>
  <si>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</si>
  <si>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</si>
  <si>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</si>
  <si>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</si>
  <si>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</si>
  <si>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</si>
  <si>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</si>
  <si>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</si>
  <si>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</si>
  <si>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</si>
  <si>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</si>
  <si>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</si>
  <si>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</si>
  <si>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</si>
  <si>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</si>
  <si>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</si>
  <si>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</si>
  <si>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</si>
  <si>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</si>
  <si>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</si>
  <si>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</si>
  <si>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</si>
  <si>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</si>
  <si>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</si>
  <si>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</si>
  <si>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</si>
  <si>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</si>
  <si>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</si>
  <si>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</si>
  <si>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</si>
  <si>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</si>
  <si>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</si>
  <si>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</si>
  <si>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</si>
  <si>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</si>
  <si>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</si>
  <si>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</si>
  <si>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</si>
  <si>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</si>
  <si>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</si>
  <si>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</si>
  <si>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</si>
  <si>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</si>
  <si>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</si>
  <si>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</si>
  <si>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</si>
  <si>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</si>
  <si>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</si>
  <si>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</si>
  <si>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</si>
  <si>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</si>
  <si>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</si>
  <si>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</si>
  <si>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</si>
  <si>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</si>
  <si>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</si>
  <si>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</si>
  <si>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</si>
  <si>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</si>
  <si>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</si>
  <si>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</si>
  <si>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</si>
  <si>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</si>
  <si>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</si>
  <si>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</si>
  <si>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</si>
  <si>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</si>
  <si>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</si>
  <si>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</si>
  <si>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</si>
  <si>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</si>
  <si>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</si>
  <si>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</si>
  <si>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</si>
  <si>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</si>
  <si>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</si>
  <si>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</si>
  <si>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</si>
  <si>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</si>
  <si>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</si>
  <si>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</si>
  <si>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</si>
  <si>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</si>
  <si>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</si>
  <si>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</si>
  <si>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</si>
  <si>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</si>
  <si>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</si>
  <si>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</si>
  <si>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</si>
  <si>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</si>
  <si>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</si>
  <si>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</si>
  <si>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</si>
  <si>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</si>
  <si>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</si>
  <si>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</si>
  <si>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</si>
  <si>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</si>
  <si>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</si>
  <si>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</si>
  <si>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</si>
  <si>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</si>
  <si>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</si>
  <si>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</si>
  <si>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</si>
  <si>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</si>
  <si>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</si>
  <si>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</si>
  <si>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</si>
  <si>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</si>
  <si>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</si>
  <si>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</si>
  <si>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</si>
  <si>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</si>
  <si>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</si>
  <si>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</si>
  <si>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</si>
  <si>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</si>
  <si>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</si>
  <si>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</si>
  <si>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</si>
  <si>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</si>
  <si>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</si>
  <si>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</si>
  <si>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</si>
  <si>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</si>
  <si>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</si>
  <si>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</si>
  <si>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</si>
  <si>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</si>
  <si>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</si>
  <si>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</si>
  <si>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</si>
  <si>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</si>
  <si>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</si>
  <si>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</si>
  <si>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</si>
  <si>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</si>
  <si>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</si>
  <si>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</si>
  <si>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</si>
  <si>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</si>
  <si>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</si>
  <si>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</si>
  <si>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</si>
  <si>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</si>
  <si>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</si>
  <si>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</si>
  <si>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</si>
  <si>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</si>
  <si>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</si>
  <si>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</si>
  <si>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</si>
  <si>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</si>
  <si>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</si>
  <si>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</si>
  <si>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</si>
  <si>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</si>
  <si>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</si>
  <si>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</si>
  <si>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</si>
  <si>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</si>
  <si>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</si>
  <si>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</si>
  <si>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</si>
  <si>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</si>
  <si>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</si>
  <si>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</si>
  <si>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</si>
  <si>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</si>
  <si>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</si>
  <si>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</si>
  <si>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</si>
  <si>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</si>
  <si>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</si>
  <si>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</si>
  <si>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</si>
  <si>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</si>
  <si>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</si>
  <si>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</si>
  <si>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</si>
  <si>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</si>
  <si>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</si>
  <si>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</si>
  <si>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</si>
  <si>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</si>
  <si>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</si>
  <si>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</si>
  <si>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</si>
  <si>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</si>
  <si>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</si>
  <si>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</si>
  <si>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</si>
  <si>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</si>
  <si>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</si>
  <si>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</si>
  <si>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</si>
  <si>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</si>
  <si>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</si>
  <si>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</si>
  <si>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</si>
  <si>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</si>
  <si>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</si>
  <si>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</si>
  <si>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</si>
  <si>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</si>
  <si>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</si>
  <si>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</si>
  <si>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</si>
  <si>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</si>
  <si>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</si>
  <si>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</si>
  <si>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</si>
  <si>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</si>
  <si>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</si>
  <si>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</si>
  <si>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</si>
  <si>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</si>
  <si>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</si>
  <si>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</si>
  <si>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</si>
  <si>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</si>
  <si>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</si>
  <si>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</si>
  <si>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</si>
  <si>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</si>
  <si>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</si>
  <si>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</si>
  <si>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</si>
  <si>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</si>
  <si>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</si>
  <si>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</si>
  <si>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</si>
  <si>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</si>
  <si>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</si>
  <si>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</si>
  <si>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</si>
  <si>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</si>
  <si>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</si>
  <si>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</si>
  <si>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</si>
  <si>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</si>
  <si>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</si>
  <si>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</si>
  <si>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</si>
  <si>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</si>
  <si>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</si>
  <si>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</si>
  <si>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</si>
  <si>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</si>
  <si>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</si>
  <si>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</si>
  <si>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</si>
  <si>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</si>
  <si>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</si>
  <si>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</si>
  <si>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</si>
  <si>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</si>
  <si>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</si>
  <si>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</si>
  <si>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</si>
  <si>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</si>
  <si>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</si>
  <si>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</si>
  <si>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</si>
  <si>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</si>
  <si>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</si>
  <si>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</si>
  <si>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</si>
  <si>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</si>
  <si>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</si>
  <si>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</si>
  <si>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</si>
  <si>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</si>
  <si>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</si>
  <si>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</si>
  <si>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</si>
  <si>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</si>
  <si>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</si>
  <si>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</si>
  <si>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</si>
  <si>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</si>
  <si>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</si>
  <si>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</si>
  <si>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</si>
  <si>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</si>
  <si>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</si>
  <si>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</si>
  <si>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</si>
  <si>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</si>
  <si>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</si>
  <si>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</si>
  <si>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</si>
  <si>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</si>
  <si>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</si>
  <si>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</si>
  <si>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</si>
  <si>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</si>
  <si>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</si>
  <si>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</si>
  <si>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</si>
  <si>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</si>
  <si>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</si>
  <si>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</si>
  <si>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</si>
  <si>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</si>
  <si>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</si>
  <si>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</si>
  <si>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</si>
  <si>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</si>
  <si>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</si>
  <si>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</si>
  <si>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</si>
  <si>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</si>
  <si>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</si>
  <si>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</si>
  <si>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</si>
  <si>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</si>
  <si>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</si>
  <si>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</si>
  <si>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</si>
  <si>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</si>
  <si>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</si>
  <si>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</si>
  <si>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</si>
  <si>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</si>
  <si>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</si>
  <si>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</si>
  <si>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</si>
  <si>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</si>
  <si>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</si>
  <si>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</si>
  <si>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</si>
  <si>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</si>
  <si>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</si>
  <si>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</si>
  <si>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</si>
  <si>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</si>
  <si>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</si>
  <si>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</si>
  <si>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</si>
  <si>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</si>
  <si>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</si>
  <si>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</si>
  <si>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</si>
  <si>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</si>
  <si>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</si>
  <si>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</si>
  <si>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</si>
  <si>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</si>
  <si>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</si>
  <si>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</si>
  <si>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</si>
  <si>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</si>
  <si>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</si>
  <si>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</si>
  <si>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</si>
  <si>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</si>
  <si>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</si>
  <si>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</si>
  <si>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</si>
  <si>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</si>
  <si>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</si>
  <si>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</si>
  <si>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</si>
  <si>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</si>
  <si>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</si>
  <si>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</si>
  <si>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</si>
  <si>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</si>
  <si>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</si>
  <si>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</si>
  <si>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</si>
  <si>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</si>
  <si>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</si>
  <si>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</si>
  <si>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</si>
  <si>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</si>
  <si>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</si>
  <si>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</si>
  <si>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</si>
  <si>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</si>
  <si>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</si>
  <si>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</si>
  <si>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</si>
  <si>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</si>
  <si>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</si>
  <si>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</si>
  <si>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</si>
  <si>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</si>
  <si>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</si>
  <si>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</si>
  <si>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</si>
  <si>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</si>
  <si>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</si>
  <si>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</si>
  <si>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</si>
  <si>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</si>
  <si>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</si>
  <si>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</si>
  <si>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</si>
  <si>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</si>
  <si>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</si>
  <si>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</si>
  <si>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</si>
  <si>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</si>
  <si>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</si>
  <si>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</si>
  <si>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</si>
  <si>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</si>
  <si>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</si>
  <si>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</si>
  <si>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</si>
  <si>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</si>
  <si>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</si>
  <si>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</si>
  <si>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</si>
  <si>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</si>
  <si>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</si>
  <si>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</si>
  <si>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</si>
  <si>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</si>
  <si>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</si>
  <si>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</si>
  <si>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</si>
  <si>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</si>
  <si>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</si>
  <si>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</si>
  <si>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</si>
  <si>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</si>
  <si>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</si>
  <si>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</si>
  <si>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</si>
  <si>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</si>
  <si>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</si>
  <si>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</si>
  <si>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</si>
  <si>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</si>
  <si>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</si>
  <si>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</si>
  <si>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</si>
  <si>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</si>
  <si>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</si>
  <si>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</si>
  <si>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</si>
  <si>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</si>
  <si>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</si>
  <si>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</si>
  <si>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</si>
  <si>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</si>
  <si>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</si>
  <si>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</si>
  <si>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</si>
  <si>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</si>
  <si>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</si>
  <si>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</si>
  <si>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</si>
  <si>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</si>
  <si>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</si>
  <si>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</si>
  <si>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</si>
  <si>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</si>
  <si>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</si>
  <si>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</si>
  <si>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</si>
  <si>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</si>
  <si>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</si>
  <si>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</si>
  <si>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</si>
  <si>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</si>
  <si>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</si>
  <si>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</si>
  <si>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</si>
  <si>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</si>
  <si>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</si>
  <si>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</si>
  <si>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</si>
  <si>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</si>
  <si>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</si>
  <si>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</si>
  <si>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</si>
  <si>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</si>
  <si>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</si>
  <si>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</si>
  <si>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</si>
  <si>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</si>
  <si>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</si>
  <si>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</si>
  <si>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</si>
  <si>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</si>
  <si>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</si>
  <si>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</si>
  <si>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</si>
  <si>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</si>
  <si>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</si>
  <si>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</si>
  <si>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</si>
  <si>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</si>
  <si>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</si>
  <si>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</si>
  <si>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</si>
  <si>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</si>
  <si>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</si>
  <si>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</si>
  <si>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</si>
  <si>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</si>
  <si>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</si>
  <si>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</si>
  <si>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</si>
  <si>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</si>
  <si>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</si>
  <si>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</si>
  <si>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</si>
  <si>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</si>
  <si>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</si>
  <si>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</si>
  <si>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</si>
  <si>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</si>
  <si>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</si>
  <si>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</si>
  <si>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</si>
  <si>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</si>
  <si>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</si>
  <si>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</si>
  <si>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</si>
  <si>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</si>
  <si>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</si>
  <si>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</si>
  <si>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</si>
  <si>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</si>
  <si>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</si>
  <si>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</si>
  <si>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</si>
  <si>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</si>
  <si>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</si>
  <si>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</si>
  <si>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</si>
  <si>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</si>
  <si>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</si>
  <si>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</si>
  <si>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</si>
  <si>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</si>
  <si>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</si>
  <si>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</si>
  <si>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</si>
  <si>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</si>
  <si>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</si>
  <si>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</si>
  <si>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</si>
  <si>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</si>
  <si>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</si>
  <si>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</si>
  <si>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</si>
  <si>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</si>
  <si>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</si>
  <si>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</si>
  <si>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</si>
  <si>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</si>
  <si>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</si>
  <si>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</si>
  <si>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</si>
  <si>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</si>
  <si>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</si>
  <si>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</si>
  <si>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</si>
  <si>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</si>
  <si>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</si>
  <si>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</si>
  <si>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</si>
  <si>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</si>
  <si>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</si>
  <si>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</si>
  <si>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</si>
  <si>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</si>
  <si>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</si>
  <si>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</si>
  <si>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</si>
  <si>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</si>
  <si>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</si>
  <si>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</si>
  <si>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</si>
  <si>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</si>
  <si>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</si>
  <si>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</si>
  <si>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</si>
  <si>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</si>
  <si>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</si>
  <si>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</si>
  <si>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</si>
  <si>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</si>
  <si>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</si>
  <si>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</si>
  <si>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</si>
  <si>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</si>
  <si>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</si>
  <si>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</si>
  <si>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</si>
  <si>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</si>
  <si>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</si>
  <si>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</si>
  <si>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</si>
  <si>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</si>
  <si>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</si>
  <si>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</si>
  <si>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</si>
  <si>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</si>
  <si>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</si>
  <si>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</si>
  <si>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</si>
  <si>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</si>
  <si>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</si>
  <si>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</si>
  <si>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</si>
  <si>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</si>
  <si>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</si>
  <si>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</si>
  <si>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</si>
  <si>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</si>
  <si>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</si>
  <si>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</si>
  <si>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</si>
  <si>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</si>
  <si>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</si>
  <si>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</si>
  <si>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</si>
  <si>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</si>
  <si>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</si>
  <si>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</si>
  <si>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</si>
  <si>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</si>
  <si>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</si>
  <si>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</si>
  <si>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</si>
  <si>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</si>
  <si>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</si>
  <si>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</si>
  <si>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</si>
  <si>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</si>
  <si>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</si>
  <si>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</si>
  <si>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</si>
  <si>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</si>
  <si>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</si>
  <si>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</si>
  <si>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</si>
  <si>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</si>
  <si>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</si>
  <si>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</si>
  <si>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</si>
  <si>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</si>
  <si>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</si>
  <si>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</si>
  <si>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</si>
  <si>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</si>
  <si>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</si>
  <si>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</si>
  <si>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</si>
  <si>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</si>
  <si>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</si>
  <si>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</si>
  <si>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</si>
  <si>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</si>
  <si>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</si>
  <si>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</si>
  <si>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</si>
  <si>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</si>
  <si>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</si>
  <si>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</si>
  <si>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</si>
  <si>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</si>
  <si>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</si>
  <si>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</si>
  <si>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</si>
  <si>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</si>
  <si>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</si>
  <si>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</si>
  <si>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</si>
  <si>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</si>
  <si>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</si>
  <si>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</si>
  <si>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</si>
  <si>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</si>
  <si>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</si>
  <si>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</si>
  <si>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</si>
  <si>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</si>
  <si>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</si>
  <si>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</si>
  <si>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</si>
  <si>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</si>
  <si>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</si>
  <si>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</si>
  <si>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</si>
  <si>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</si>
  <si>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</si>
  <si>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</si>
  <si>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</si>
  <si>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</si>
  <si>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</si>
  <si>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</si>
  <si>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</si>
  <si>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</si>
  <si>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</si>
  <si>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</si>
  <si>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</si>
  <si>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</si>
  <si>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</si>
  <si>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</si>
  <si>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</si>
  <si>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</si>
  <si>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</si>
  <si>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</si>
  <si>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</si>
  <si>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</si>
  <si>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</si>
  <si>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</si>
  <si>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</si>
  <si>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</si>
  <si>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</si>
  <si>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</si>
  <si>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</si>
  <si>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</si>
  <si>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</si>
  <si>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</si>
  <si>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</si>
  <si>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</si>
  <si>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</si>
  <si>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</si>
  <si>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</si>
  <si>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</si>
  <si>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</si>
  <si>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</si>
  <si>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</si>
  <si>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</si>
  <si>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</si>
  <si>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</si>
  <si>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</si>
  <si>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</si>
  <si>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</si>
  <si>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</si>
  <si>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</si>
  <si>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</si>
  <si>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</si>
  <si>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</si>
  <si>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</si>
  <si>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</si>
  <si>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</si>
  <si>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</si>
  <si>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</si>
  <si>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</si>
  <si>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</si>
  <si>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</si>
  <si>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</si>
  <si>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</si>
  <si>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</si>
  <si>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</si>
  <si>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</si>
  <si>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</si>
  <si>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</si>
  <si>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</si>
  <si>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</si>
  <si>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</si>
  <si>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</si>
  <si>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</si>
  <si>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</si>
  <si>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</si>
  <si>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</si>
  <si>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</si>
  <si>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</si>
  <si>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</si>
  <si>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</si>
  <si>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</si>
  <si>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</si>
  <si>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</si>
  <si>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</si>
  <si>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</si>
  <si>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</si>
  <si>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</si>
  <si>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</si>
  <si>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</si>
  <si>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</si>
  <si>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</si>
  <si>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</si>
  <si>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</si>
  <si>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</si>
  <si>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</si>
  <si>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</si>
  <si>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</si>
  <si>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</si>
  <si>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</si>
  <si>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</si>
  <si>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</si>
  <si>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</si>
  <si>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</si>
  <si>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</si>
  <si>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</si>
  <si>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</si>
  <si>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</si>
  <si>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</si>
  <si>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</si>
  <si>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</si>
  <si>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</si>
  <si>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</si>
  <si>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</si>
  <si>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</si>
  <si>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</si>
  <si>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</si>
  <si>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</si>
  <si>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</si>
  <si>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</si>
  <si>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</si>
  <si>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</si>
  <si>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</si>
  <si>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</si>
  <si>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</si>
  <si>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</si>
  <si>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</si>
  <si>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</si>
  <si>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</si>
  <si>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</si>
  <si>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</si>
  <si>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</si>
  <si>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</si>
  <si>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</si>
  <si>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</si>
  <si>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</si>
  <si>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</si>
  <si>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</si>
  <si>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</si>
  <si>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</si>
  <si>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</si>
  <si>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</si>
  <si>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</si>
  <si>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</si>
  <si>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</si>
  <si>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</si>
  <si>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</si>
  <si>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</si>
  <si>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</si>
  <si>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</si>
  <si>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</si>
  <si>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</si>
  <si>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</si>
  <si>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</si>
  <si>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</si>
  <si>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</si>
  <si>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</si>
  <si>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</si>
  <si>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</si>
  <si>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</si>
  <si>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</si>
  <si>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</si>
  <si>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</si>
  <si>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</si>
  <si>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</si>
  <si>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</si>
  <si>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</si>
  <si>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</si>
  <si>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</si>
  <si>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</si>
  <si>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</si>
  <si>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</si>
  <si>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</si>
  <si>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</si>
  <si>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</si>
  <si>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</si>
  <si>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</si>
  <si>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</si>
  <si>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</si>
  <si>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</si>
  <si>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</si>
  <si>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</si>
  <si>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</si>
  <si>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</si>
  <si>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</si>
  <si>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</si>
  <si>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</si>
  <si>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</si>
  <si>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</si>
  <si>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</si>
  <si>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</si>
  <si>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</si>
  <si>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</si>
  <si>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</si>
  <si>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</si>
  <si>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</si>
  <si>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</si>
  <si>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</si>
  <si>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</si>
  <si>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</si>
  <si>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</si>
  <si>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</si>
  <si>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</si>
  <si>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</si>
  <si>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</si>
  <si>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</si>
  <si>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</si>
  <si>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</si>
  <si>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</si>
  <si>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</si>
  <si>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</si>
  <si>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</si>
  <si>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</si>
  <si>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</si>
  <si>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</si>
  <si>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</si>
  <si>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</si>
  <si>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</si>
  <si>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</si>
  <si>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</si>
  <si>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</si>
  <si>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</si>
  <si>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</si>
  <si>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</si>
  <si>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</si>
  <si>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</si>
  <si>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</si>
  <si>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</si>
  <si>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</si>
  <si>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</si>
  <si>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</si>
  <si>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</si>
  <si>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</si>
  <si>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</si>
  <si>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</si>
  <si>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</si>
  <si>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</si>
  <si>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</si>
  <si>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</si>
  <si>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</si>
  <si>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</si>
  <si>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</si>
  <si>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</si>
  <si>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</si>
  <si>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</si>
  <si>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</si>
  <si>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</si>
  <si>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</si>
  <si>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</si>
  <si>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</si>
  <si>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</si>
  <si>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</si>
  <si>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</si>
  <si>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</si>
  <si>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</si>
  <si>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</si>
  <si>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</si>
  <si>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</si>
  <si>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</si>
  <si>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</si>
  <si>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</si>
  <si>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</si>
  <si>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</si>
  <si>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</si>
  <si>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</si>
  <si>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</si>
  <si>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</si>
  <si>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</si>
  <si>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</si>
  <si>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</si>
  <si>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</si>
  <si>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</si>
  <si>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</si>
  <si>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</si>
  <si>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</si>
  <si>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</si>
  <si>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</si>
  <si>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</si>
  <si>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</si>
  <si>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</si>
  <si>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</si>
  <si>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</si>
  <si>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</si>
  <si>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</si>
  <si>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</si>
  <si>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</si>
  <si>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</si>
  <si>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</si>
  <si>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</si>
  <si>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</si>
  <si>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</si>
  <si>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</si>
  <si>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</si>
  <si>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</si>
  <si>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</si>
  <si>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</si>
  <si>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</si>
  <si>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</si>
  <si>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</si>
  <si>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</si>
  <si>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</si>
  <si>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</si>
  <si>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</si>
  <si>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</si>
  <si>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</si>
  <si>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</si>
  <si>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</si>
  <si>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</si>
  <si>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</si>
  <si>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</si>
  <si>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</si>
  <si>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</si>
  <si>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</si>
  <si>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</si>
  <si>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</si>
  <si>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</si>
  <si>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</si>
  <si>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</si>
  <si>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</si>
  <si>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</si>
  <si>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</si>
  <si>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</si>
  <si>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</si>
  <si>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</si>
  <si>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</si>
  <si>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</si>
  <si>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</si>
  <si>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</si>
  <si>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</si>
  <si>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</si>
  <si>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</si>
  <si>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</si>
  <si>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</si>
  <si>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</si>
  <si>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</si>
  <si>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</si>
  <si>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</si>
  <si>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</si>
  <si>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</si>
  <si>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</si>
  <si>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</si>
  <si>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</si>
  <si>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</si>
  <si>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</si>
  <si>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</si>
  <si>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</si>
  <si>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</si>
  <si>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</si>
  <si>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</si>
  <si>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</si>
  <si>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</si>
  <si>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</si>
  <si>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</si>
  <si>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</si>
  <si>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</si>
  <si>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</si>
  <si>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</si>
  <si>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</si>
  <si>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</si>
  <si>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</si>
  <si>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</si>
  <si>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</si>
  <si>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</si>
  <si>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</si>
  <si>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</si>
  <si>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</si>
  <si>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</si>
  <si>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</si>
  <si>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</si>
  <si>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</si>
  <si>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</si>
  <si>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</si>
  <si>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</si>
  <si>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</si>
  <si>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</si>
  <si>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</si>
  <si>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</si>
  <si>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</si>
  <si>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</si>
  <si>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</si>
  <si>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</si>
  <si>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</si>
  <si>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</si>
  <si>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</si>
  <si>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</si>
  <si>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</si>
  <si>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</si>
  <si>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</si>
  <si>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</si>
  <si>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</si>
  <si>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</si>
  <si>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</si>
  <si>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</si>
  <si>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</si>
  <si>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</si>
  <si>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</si>
  <si>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</si>
  <si>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</si>
  <si>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</si>
  <si>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</si>
  <si>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</si>
  <si>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</si>
  <si>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</si>
  <si>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</si>
  <si>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</si>
  <si>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</si>
  <si>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</si>
  <si>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</si>
  <si>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</si>
  <si>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</si>
  <si>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</si>
  <si>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</si>
  <si>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</si>
  <si>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</si>
  <si>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</si>
  <si>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</si>
  <si>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</si>
  <si>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</si>
  <si>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</si>
  <si>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</si>
  <si>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</si>
  <si>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</si>
  <si>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</si>
  <si>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</si>
  <si>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</si>
  <si>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</si>
  <si>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</si>
  <si>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</si>
  <si>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</si>
  <si>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</si>
  <si>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</si>
  <si>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</si>
  <si>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</si>
  <si>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</si>
  <si>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</si>
  <si>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</si>
  <si>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</si>
  <si>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</si>
  <si>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</si>
  <si>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</si>
  <si>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</si>
  <si>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</si>
  <si>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</si>
  <si>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</si>
  <si>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</si>
  <si>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</si>
  <si>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</si>
  <si>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</si>
  <si>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</si>
  <si>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</si>
  <si>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</si>
  <si>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</si>
  <si>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</si>
  <si>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</si>
  <si>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</si>
  <si>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</si>
  <si>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</si>
  <si>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</si>
  <si>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</si>
  <si>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</si>
  <si>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</si>
  <si>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</si>
  <si>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</si>
  <si>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</si>
  <si>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</si>
  <si>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</si>
  <si>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</si>
  <si>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</si>
  <si>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</si>
  <si>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</si>
  <si>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</si>
  <si>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</si>
  <si>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</si>
  <si>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</si>
  <si>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</si>
  <si>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</si>
  <si>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</si>
  <si>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</si>
  <si>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</si>
  <si>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</si>
  <si>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</si>
  <si>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</si>
  <si>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</si>
  <si>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</si>
  <si>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</si>
  <si>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</si>
  <si>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</si>
  <si>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</si>
  <si>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</si>
  <si>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</si>
  <si>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</si>
  <si>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</si>
  <si>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</si>
  <si>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</si>
  <si>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</si>
  <si>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</si>
  <si>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</si>
  <si>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</si>
  <si>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</si>
  <si>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</si>
  <si>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</si>
  <si>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</si>
  <si>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</si>
  <si>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</si>
  <si>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</si>
  <si>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</si>
  <si>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</si>
  <si>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</si>
  <si>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</si>
  <si>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</si>
  <si>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</si>
  <si>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</si>
  <si>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</si>
  <si>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</si>
  <si>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</si>
  <si>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</si>
  <si>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</si>
  <si>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</si>
  <si>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</si>
  <si>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</si>
  <si>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</si>
  <si>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</si>
  <si>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</si>
  <si>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</si>
  <si>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</si>
  <si>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</si>
  <si>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</si>
  <si>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</si>
  <si>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</si>
  <si>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</si>
  <si>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</si>
  <si>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</si>
  <si>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</si>
  <si>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</si>
  <si>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</si>
  <si>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</si>
  <si>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</si>
  <si>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</si>
  <si>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</si>
  <si>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</si>
  <si>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</si>
  <si>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</si>
  <si>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</si>
  <si>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</si>
  <si>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</si>
  <si>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</si>
  <si>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</si>
  <si>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</si>
  <si>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</si>
  <si>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</si>
  <si>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</si>
  <si>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</si>
  <si>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</si>
  <si>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</si>
  <si>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</si>
  <si>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</si>
  <si>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</si>
  <si>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</si>
  <si>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</si>
  <si>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</si>
  <si>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</si>
  <si>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</si>
  <si>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</si>
  <si>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</si>
  <si>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</si>
  <si>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</si>
  <si>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</si>
  <si>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</si>
  <si>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</si>
  <si>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</si>
  <si>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</si>
  <si>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</si>
  <si>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</si>
  <si>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</si>
  <si>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</si>
  <si>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</si>
  <si>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</si>
  <si>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</si>
  <si>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</si>
  <si>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</si>
  <si>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</si>
  <si>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</si>
  <si>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</si>
  <si>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</si>
  <si>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</si>
  <si>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</si>
  <si>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</si>
  <si>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</si>
  <si>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</si>
  <si>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</si>
  <si>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</si>
  <si>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</si>
  <si>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</si>
  <si>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</si>
  <si>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</si>
  <si>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</si>
  <si>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</si>
  <si>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</si>
  <si>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</si>
  <si>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</si>
  <si>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</si>
  <si>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</si>
  <si>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</si>
  <si>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</si>
  <si>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</si>
  <si>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</si>
  <si>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</si>
  <si>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</si>
  <si>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</si>
  <si>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</si>
  <si>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</si>
  <si>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</si>
  <si>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</si>
  <si>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</si>
  <si>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</si>
  <si>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</si>
  <si>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</si>
  <si>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</si>
  <si>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</si>
  <si>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</si>
  <si>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</si>
  <si>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</si>
  <si>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</si>
  <si>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</si>
  <si>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</si>
  <si>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</si>
  <si>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</si>
  <si>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</si>
  <si>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</si>
  <si>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</si>
  <si>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</si>
  <si>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</si>
  <si>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</si>
  <si>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</si>
  <si>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</si>
  <si>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</si>
  <si>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</si>
  <si>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</si>
  <si>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</si>
  <si>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</si>
  <si>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</si>
  <si>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</si>
  <si>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</si>
  <si>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</si>
  <si>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</si>
  <si>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</si>
  <si>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</si>
  <si>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</si>
  <si>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</si>
  <si>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</si>
  <si>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</si>
  <si>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</si>
  <si>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</si>
  <si>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</si>
  <si>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</si>
  <si>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</si>
  <si>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</si>
  <si>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</si>
  <si>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</si>
  <si>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</si>
  <si>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</si>
  <si>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</si>
  <si>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</si>
  <si>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</si>
  <si>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</si>
  <si>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</si>
  <si>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</si>
  <si>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</si>
  <si>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</si>
  <si>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</si>
  <si>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</si>
  <si>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</si>
  <si>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</si>
  <si>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</si>
  <si>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</si>
  <si>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</si>
  <si>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</si>
  <si>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</si>
  <si>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</si>
  <si>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</si>
  <si>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</si>
  <si>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</si>
  <si>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</si>
  <si>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</si>
  <si>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</si>
  <si>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</si>
  <si>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</si>
  <si>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</si>
  <si>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</si>
  <si>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</si>
  <si>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</si>
  <si>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</si>
  <si>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</si>
  <si>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</si>
  <si>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</si>
  <si>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</si>
  <si>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</si>
  <si>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</si>
  <si>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</si>
  <si>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</si>
  <si>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</si>
  <si>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</si>
  <si>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</si>
  <si>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</si>
  <si>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</si>
  <si>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</si>
  <si>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</si>
  <si>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</si>
  <si>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</si>
  <si>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</si>
  <si>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</si>
  <si>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</si>
  <si>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</si>
  <si>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</si>
  <si>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</si>
  <si>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</si>
  <si>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</si>
  <si>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</si>
  <si>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</si>
  <si>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</si>
  <si>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</si>
  <si>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</si>
  <si>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</si>
  <si>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</si>
  <si>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</si>
  <si>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</si>
  <si>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</si>
  <si>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</si>
  <si>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</si>
  <si>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</si>
  <si>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</si>
  <si>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</si>
  <si>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</si>
  <si>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</si>
  <si>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</si>
  <si>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</si>
  <si>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</si>
  <si>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</si>
  <si>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</si>
  <si>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</si>
  <si>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</si>
  <si>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</si>
  <si>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</si>
  <si>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</si>
  <si>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</si>
  <si>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</si>
  <si>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</si>
  <si>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</si>
  <si>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</si>
  <si>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</si>
  <si>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</si>
  <si>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</si>
  <si>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</si>
  <si>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</si>
  <si>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</si>
  <si>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</si>
  <si>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</si>
  <si>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</si>
  <si>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</si>
  <si>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</si>
  <si>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</si>
  <si>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</si>
  <si>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</si>
  <si>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</si>
  <si>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</si>
  <si>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</si>
  <si>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</si>
  <si>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</si>
  <si>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</si>
  <si>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</si>
  <si>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</si>
  <si>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</si>
  <si>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</si>
  <si>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</si>
  <si>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</si>
  <si>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</si>
  <si>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</si>
  <si>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</si>
  <si>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</si>
  <si>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</si>
  <si>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</si>
  <si>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</si>
  <si>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</si>
  <si>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</si>
  <si>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</si>
  <si>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</si>
  <si>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</si>
  <si>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</si>
  <si>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</si>
  <si>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</si>
  <si>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</si>
  <si>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</si>
  <si>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</si>
  <si>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</si>
  <si>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</si>
  <si>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</si>
  <si>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</si>
  <si>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</si>
  <si>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</si>
  <si>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</si>
  <si>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</si>
  <si>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</si>
  <si>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</si>
  <si>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</si>
  <si>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</si>
  <si>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</si>
  <si>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</si>
  <si>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</si>
  <si>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</si>
  <si>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</si>
  <si>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</si>
  <si>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</si>
  <si>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</si>
  <si>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</si>
  <si>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</si>
  <si>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</si>
  <si>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</si>
  <si>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</si>
  <si>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</si>
  <si>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</si>
  <si>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</si>
  <si>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</si>
  <si>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</si>
  <si>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</si>
  <si>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</si>
  <si>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</si>
  <si>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</si>
  <si>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</si>
  <si>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</si>
  <si>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</si>
  <si>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</si>
  <si>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</si>
  <si>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</si>
  <si>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</si>
  <si>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</si>
  <si>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</si>
  <si>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</si>
  <si>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</si>
  <si>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</si>
  <si>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</si>
  <si>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</si>
  <si>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</si>
  <si>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</si>
  <si>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</si>
  <si>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</si>
  <si>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</si>
  <si>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</si>
  <si>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</si>
  <si>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</si>
  <si>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</si>
  <si>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</si>
  <si>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</si>
  <si>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</si>
  <si>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</si>
  <si>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</si>
  <si>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</si>
  <si>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</si>
  <si>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</si>
  <si>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</si>
  <si>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</si>
  <si>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</si>
  <si>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</si>
  <si>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</si>
  <si>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</si>
  <si>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</si>
  <si>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</si>
  <si>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</si>
  <si>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</si>
  <si>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</si>
  <si>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</si>
  <si>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</si>
  <si>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</si>
  <si>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</si>
  <si>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</si>
  <si>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</si>
  <si>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</si>
  <si>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</si>
  <si>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</si>
  <si>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</si>
  <si>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</si>
  <si>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</si>
  <si>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</si>
  <si>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</si>
  <si>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</si>
  <si>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</si>
  <si>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</si>
  <si>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</si>
  <si>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</si>
  <si>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</si>
  <si>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</si>
  <si>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</si>
  <si>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</si>
  <si>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</si>
  <si>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</si>
  <si>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</si>
  <si>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</si>
  <si>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</si>
  <si>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</si>
  <si>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</si>
  <si>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</si>
  <si>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</si>
  <si>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</si>
  <si>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</si>
  <si>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</si>
  <si>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</si>
  <si>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</si>
  <si>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</si>
  <si>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</si>
  <si>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</si>
  <si>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</si>
  <si>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</si>
  <si>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</si>
  <si>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</si>
  <si>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</si>
  <si>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</si>
  <si>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</si>
  <si>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</si>
  <si>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</si>
  <si>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</si>
  <si>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</si>
  <si>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</si>
  <si>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</si>
  <si>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</si>
  <si>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</si>
  <si>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</si>
  <si>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</si>
  <si>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</si>
  <si>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</si>
  <si>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</si>
  <si>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</si>
  <si>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</si>
  <si>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</si>
  <si>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</si>
  <si>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</si>
  <si>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</si>
  <si>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</si>
  <si>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</si>
  <si>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</si>
  <si>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</si>
  <si>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</si>
  <si>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</si>
  <si>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</si>
  <si>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</si>
  <si>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</si>
  <si>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</si>
  <si>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</si>
  <si>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</si>
  <si>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</si>
  <si>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</si>
  <si>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</si>
  <si>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</si>
  <si>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</si>
  <si>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</si>
  <si>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</si>
  <si>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</si>
  <si>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</si>
  <si>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</si>
  <si>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</si>
  <si>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</si>
  <si>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</si>
  <si>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</si>
  <si>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</si>
  <si>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</si>
  <si>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</si>
  <si>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</si>
  <si>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</si>
  <si>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</si>
  <si>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</si>
  <si>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</si>
  <si>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</si>
  <si>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</si>
  <si>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</si>
  <si>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</si>
  <si>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</si>
  <si>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</si>
  <si>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</si>
  <si>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</si>
  <si>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</si>
  <si>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</si>
  <si>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</si>
  <si>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</si>
  <si>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</si>
  <si>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</si>
  <si>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</si>
  <si>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</si>
  <si>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</si>
  <si>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</si>
  <si>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</si>
  <si>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</si>
  <si>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</si>
  <si>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</si>
  <si>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</si>
  <si>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</si>
  <si>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</si>
  <si>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</si>
  <si>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</si>
  <si>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</si>
  <si>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</si>
  <si>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</si>
  <si>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</si>
  <si>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</si>
  <si>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</si>
  <si>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</si>
  <si>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</si>
  <si>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</si>
  <si>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</si>
  <si>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</si>
  <si>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</si>
  <si>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</si>
  <si>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</si>
  <si>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</si>
  <si>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</si>
  <si>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</si>
  <si>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</si>
  <si>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</si>
  <si>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</si>
  <si>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</si>
  <si>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</si>
  <si>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</si>
  <si>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</si>
  <si>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</si>
  <si>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</si>
  <si>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</si>
  <si>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</si>
  <si>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</si>
  <si>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</si>
  <si>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</si>
  <si>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</si>
  <si>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</si>
  <si>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</si>
  <si>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</si>
  <si>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</si>
  <si>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</si>
  <si>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</si>
  <si>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</si>
  <si>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</si>
  <si>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</si>
  <si>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</si>
  <si>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</si>
  <si>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</si>
  <si>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</si>
  <si>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</si>
  <si>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</si>
  <si>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</si>
  <si>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</si>
  <si>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</si>
  <si>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</si>
  <si>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</si>
  <si>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</si>
  <si>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</si>
  <si>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</si>
  <si>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</si>
  <si>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</si>
  <si>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</si>
  <si>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</si>
  <si>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</si>
  <si>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</si>
  <si>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</si>
  <si>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</si>
  <si>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</si>
  <si>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</si>
  <si>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</si>
  <si>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</si>
  <si>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</si>
  <si>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</si>
  <si>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</si>
  <si>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</si>
  <si>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</si>
  <si>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</si>
  <si>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</si>
  <si>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</si>
  <si>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</si>
  <si>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</si>
  <si>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</si>
  <si>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</si>
  <si>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</si>
  <si>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</si>
  <si>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</si>
  <si>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</si>
  <si>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</si>
  <si>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</si>
  <si>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</si>
  <si>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</si>
  <si>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</si>
  <si>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</si>
  <si>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</si>
  <si>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</si>
  <si>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</si>
  <si>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</si>
  <si>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</si>
  <si>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</si>
  <si>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</si>
  <si>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</si>
  <si>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</si>
  <si>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</si>
  <si>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</si>
  <si>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</si>
  <si>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</si>
  <si>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</si>
  <si>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</si>
  <si>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</si>
  <si>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</si>
  <si>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</si>
  <si>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</si>
  <si>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</si>
  <si>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</si>
  <si>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</si>
  <si>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</si>
  <si>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</si>
  <si>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</si>
  <si>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</si>
  <si>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</si>
  <si>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</si>
  <si>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</si>
  <si>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</si>
  <si>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</si>
  <si>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</si>
  <si>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</si>
  <si>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</si>
  <si>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</si>
  <si>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</si>
  <si>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</si>
  <si>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</si>
  <si>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</si>
  <si>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</si>
  <si>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</si>
  <si>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</si>
  <si>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</si>
  <si>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</si>
  <si>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</si>
  <si>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</si>
  <si>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</si>
  <si>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</si>
  <si>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</si>
  <si>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</si>
  <si>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</si>
  <si>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</si>
  <si>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</si>
  <si>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</si>
  <si>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</si>
  <si>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</si>
  <si>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</si>
  <si>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</si>
  <si>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</si>
  <si>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</si>
  <si>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</si>
  <si>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</si>
  <si>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</si>
  <si>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</si>
  <si>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</si>
  <si>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</si>
  <si>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</si>
  <si>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</si>
  <si>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</si>
  <si>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</si>
  <si>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</si>
  <si>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</si>
  <si>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</si>
  <si>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</si>
  <si>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</si>
  <si>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</si>
  <si>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</si>
  <si>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</si>
  <si>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</si>
  <si>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</si>
  <si>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</si>
  <si>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</si>
  <si>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</si>
  <si>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</si>
  <si>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</si>
  <si>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</si>
  <si>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</si>
  <si>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</si>
  <si>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</si>
  <si>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</si>
  <si>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</si>
  <si>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</si>
  <si>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</si>
  <si>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</si>
  <si>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</si>
  <si>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</si>
  <si>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</si>
  <si>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</si>
  <si>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</si>
  <si>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</si>
  <si>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</si>
  <si>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</si>
  <si>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</si>
  <si>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</si>
  <si>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</si>
  <si>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</si>
  <si>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</si>
  <si>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</si>
  <si>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</si>
  <si>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</si>
  <si>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</si>
  <si>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</si>
  <si>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</si>
  <si>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</si>
  <si>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</si>
  <si>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</si>
  <si>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</si>
  <si>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</si>
  <si>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</si>
  <si>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</si>
  <si>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</si>
  <si>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</si>
  <si>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</si>
  <si>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</si>
  <si>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</si>
  <si>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</si>
  <si>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</si>
  <si>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</si>
  <si>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</si>
  <si>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</si>
  <si>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</si>
  <si>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</si>
  <si>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</si>
  <si>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</si>
  <si>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</si>
  <si>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</si>
  <si>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</si>
  <si>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</si>
  <si>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</si>
  <si>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</si>
  <si>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</si>
  <si>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</si>
  <si>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</si>
  <si>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</si>
  <si>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</si>
  <si>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</si>
  <si>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</si>
  <si>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</si>
  <si>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</si>
  <si>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</si>
  <si>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</si>
  <si>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</si>
  <si>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</si>
  <si>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</si>
  <si>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</si>
  <si>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</si>
  <si>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</si>
  <si>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</si>
  <si>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</si>
  <si>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</si>
  <si>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</si>
  <si>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</si>
  <si>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</si>
  <si>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</si>
  <si>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</si>
  <si>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</si>
  <si>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</si>
  <si>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</si>
  <si>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</si>
  <si>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</si>
  <si>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</si>
  <si>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</si>
  <si>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</si>
  <si>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</si>
  <si>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</si>
  <si>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</si>
  <si>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</si>
  <si>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</si>
  <si>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</si>
  <si>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</si>
  <si>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</si>
  <si>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</si>
  <si>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</si>
  <si>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</si>
  <si>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</si>
  <si>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</si>
  <si>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</si>
  <si>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</si>
  <si>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</si>
  <si>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</si>
  <si>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</si>
  <si>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</si>
  <si>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</si>
  <si>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</si>
  <si>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</si>
  <si>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</si>
  <si>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</si>
  <si>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</si>
  <si>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</si>
  <si>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</si>
  <si>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</si>
  <si>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</si>
  <si>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</si>
  <si>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</si>
  <si>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</si>
  <si>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</si>
  <si>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</si>
  <si>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</si>
  <si>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</si>
  <si>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</si>
  <si>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</si>
  <si>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</si>
  <si>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</si>
  <si>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</si>
  <si>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</si>
  <si>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</si>
  <si>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</si>
  <si>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</si>
  <si>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</si>
  <si>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</si>
  <si>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</si>
  <si>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</si>
  <si>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</si>
  <si>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</si>
  <si>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</si>
  <si>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</si>
  <si>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</si>
  <si>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</si>
  <si>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</si>
  <si>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</si>
  <si>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</si>
  <si>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</si>
  <si>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</si>
  <si>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</si>
  <si>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</si>
  <si>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</si>
  <si>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</si>
  <si>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</si>
  <si>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</si>
  <si>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</si>
  <si>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</si>
  <si>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</si>
  <si>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</si>
  <si>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</si>
  <si>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</si>
  <si>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</si>
  <si>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</si>
  <si>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</si>
  <si>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</si>
  <si>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</si>
  <si>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</si>
  <si>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</si>
  <si>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</si>
  <si>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</si>
  <si>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</si>
  <si>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</si>
  <si>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</si>
  <si>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</si>
  <si>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</si>
  <si>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</si>
  <si>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</si>
  <si>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</si>
  <si>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</si>
  <si>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</si>
  <si>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</si>
  <si>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</si>
  <si>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</si>
  <si>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</si>
  <si>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</si>
  <si>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</si>
  <si>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</si>
  <si>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</si>
  <si>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</si>
  <si>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</si>
  <si>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</si>
  <si>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</si>
  <si>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</si>
  <si>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</si>
  <si>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</si>
  <si>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</si>
  <si>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</si>
  <si>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</si>
  <si>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</si>
  <si>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</si>
  <si>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</si>
  <si>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</si>
  <si>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</si>
  <si>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</si>
  <si>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</si>
  <si>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</si>
  <si>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</si>
  <si>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</si>
  <si>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</si>
  <si>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</si>
  <si>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</si>
  <si>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</si>
  <si>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</si>
  <si>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</si>
  <si>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</si>
  <si>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</si>
  <si>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</si>
  <si>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</si>
  <si>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</si>
  <si>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</si>
  <si>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</si>
  <si>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</si>
  <si>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</si>
  <si>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</si>
  <si>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</si>
  <si>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</si>
  <si>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</si>
  <si>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</si>
  <si>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</si>
  <si>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</si>
  <si>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</si>
  <si>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</si>
  <si>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</si>
  <si>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</si>
  <si>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</si>
  <si>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</si>
  <si>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</si>
  <si>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</si>
  <si>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</si>
  <si>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</si>
  <si>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</si>
  <si>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</si>
  <si>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</si>
  <si>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</si>
  <si>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</si>
  <si>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</si>
  <si>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</si>
  <si>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</si>
  <si>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</si>
  <si>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</si>
  <si>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</si>
  <si>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</si>
  <si>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</si>
  <si>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</si>
  <si>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</si>
  <si>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</si>
  <si>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</si>
  <si>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</si>
  <si>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</si>
  <si>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</si>
  <si>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</si>
  <si>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</si>
  <si>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</si>
  <si>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</si>
  <si>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</si>
  <si>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</si>
  <si>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</si>
  <si>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</si>
  <si>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</si>
  <si>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</si>
  <si>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</si>
  <si>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</si>
  <si>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</si>
  <si>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</si>
  <si>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</si>
  <si>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</si>
  <si>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</si>
  <si>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</si>
  <si>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</si>
  <si>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</si>
  <si>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</si>
  <si>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</si>
  <si>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</si>
  <si>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</si>
  <si>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</si>
  <si>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</si>
  <si>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</si>
  <si>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</si>
  <si>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</si>
  <si>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</si>
  <si>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</si>
  <si>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</si>
  <si>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</si>
  <si>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</si>
  <si>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</si>
  <si>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</si>
  <si>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</si>
  <si>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</si>
  <si>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</si>
  <si>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</si>
  <si>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</si>
  <si>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</si>
  <si>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</si>
  <si>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</si>
  <si>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</si>
  <si>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</si>
  <si>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</si>
  <si>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</si>
  <si>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</si>
  <si>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</si>
  <si>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</si>
  <si>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</si>
  <si>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</si>
  <si>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</si>
  <si>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</si>
  <si>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</si>
  <si>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</si>
  <si>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</si>
  <si>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</si>
  <si>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</si>
  <si>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</si>
  <si>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</si>
  <si>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</si>
  <si>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</si>
  <si>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</si>
  <si>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</si>
  <si>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</si>
  <si>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</si>
  <si>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</si>
  <si>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</si>
  <si>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</si>
  <si>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</si>
  <si>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</si>
  <si>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</si>
  <si>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</si>
  <si>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</si>
  <si>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</si>
  <si>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</si>
  <si>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</si>
  <si>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</si>
  <si>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</si>
  <si>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</si>
  <si>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</si>
  <si>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</si>
  <si>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</si>
  <si>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</si>
  <si>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</si>
  <si>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</si>
  <si>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</si>
  <si>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</si>
  <si>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</si>
  <si>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</si>
  <si>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</si>
  <si>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</si>
  <si>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</si>
  <si>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</si>
  <si>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</si>
  <si>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</si>
  <si>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</si>
  <si>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</si>
  <si>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</si>
  <si>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</si>
  <si>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</si>
  <si>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</si>
  <si>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</si>
  <si>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</si>
  <si>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</si>
  <si>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</si>
  <si>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</si>
  <si>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</si>
  <si>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</si>
  <si>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</si>
  <si>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</si>
  <si>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</si>
  <si>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</si>
  <si>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</si>
  <si>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</si>
  <si>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</si>
  <si>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</si>
  <si>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</si>
  <si>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</si>
  <si>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</si>
  <si>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</si>
  <si>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</si>
  <si>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</si>
  <si>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</si>
  <si>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</si>
  <si>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</si>
  <si>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</si>
  <si>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</si>
  <si>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</si>
  <si>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</si>
  <si>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</si>
  <si>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</si>
  <si>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</si>
  <si>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</si>
  <si>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</si>
  <si>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</si>
  <si>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</si>
  <si>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</si>
  <si>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</si>
  <si>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</si>
  <si>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</si>
  <si>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</si>
  <si>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</si>
  <si>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</si>
  <si>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</si>
  <si>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</si>
  <si>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</si>
  <si>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</si>
  <si>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</si>
  <si>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</si>
  <si>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</si>
  <si>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</si>
  <si>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</si>
  <si>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</si>
  <si>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</si>
  <si>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</si>
  <si>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</si>
  <si>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</si>
  <si>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</si>
  <si>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</si>
  <si>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</si>
  <si>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</si>
  <si>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</si>
  <si>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</si>
  <si>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</si>
  <si>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</si>
  <si>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</si>
  <si>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</si>
  <si>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</si>
  <si>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</si>
  <si>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</si>
  <si>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</si>
  <si>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</si>
  <si>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</si>
  <si>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</si>
  <si>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</si>
  <si>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</si>
  <si>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</si>
  <si>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</si>
  <si>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</si>
  <si>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</si>
  <si>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</si>
  <si>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</si>
  <si>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</si>
  <si>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</si>
  <si>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</si>
  <si>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</si>
  <si>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</si>
  <si>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</si>
  <si>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</si>
  <si>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</si>
  <si>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</si>
  <si>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</si>
  <si>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</si>
  <si>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</si>
  <si>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</si>
  <si>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</si>
  <si>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</si>
  <si>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</si>
  <si>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</si>
  <si>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</si>
  <si>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</si>
  <si>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</si>
  <si>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</si>
  <si>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</si>
  <si>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</si>
  <si>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</si>
  <si>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</si>
  <si>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</si>
  <si>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</si>
  <si>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</si>
  <si>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</si>
  <si>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</si>
  <si>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</si>
  <si>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</si>
  <si>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</si>
  <si>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</si>
  <si>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</si>
  <si>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</si>
  <si>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</si>
  <si>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</si>
  <si>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</si>
  <si>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</si>
  <si>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</si>
  <si>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</si>
  <si>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</si>
  <si>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</si>
  <si>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</si>
  <si>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</si>
  <si>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</si>
  <si>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</si>
  <si>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</si>
  <si>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</si>
  <si>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</si>
  <si>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</si>
  <si>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</si>
  <si>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</si>
  <si>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</si>
  <si>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</si>
  <si>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</si>
  <si>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</si>
  <si>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</si>
  <si>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</si>
  <si>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</si>
  <si>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</si>
  <si>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</si>
  <si>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</si>
  <si>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</si>
  <si>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</si>
  <si>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</si>
  <si>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</si>
  <si>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</si>
  <si>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</si>
  <si>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</si>
  <si>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</si>
  <si>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</si>
  <si>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</si>
  <si>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</si>
  <si>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</si>
  <si>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</si>
  <si>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</si>
  <si>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</si>
  <si>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</si>
  <si>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</si>
  <si>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</si>
  <si>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</si>
  <si>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</si>
  <si>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</si>
  <si>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</si>
  <si>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</si>
  <si>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</si>
  <si>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</si>
  <si>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</si>
  <si>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</si>
  <si>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</si>
  <si>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</si>
  <si>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</si>
  <si>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</si>
  <si>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</si>
  <si>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</si>
  <si>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</si>
  <si>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</si>
  <si>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</si>
  <si>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</si>
  <si>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</si>
  <si>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</si>
  <si>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</si>
  <si>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</si>
  <si>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</si>
  <si>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</si>
  <si>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</si>
  <si>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</si>
  <si>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</si>
  <si>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</si>
  <si>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</si>
  <si>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</si>
  <si>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</si>
  <si>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</si>
  <si>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</si>
  <si>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</si>
  <si>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</si>
  <si>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</si>
  <si>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</si>
  <si>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</si>
  <si>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</si>
  <si>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</si>
  <si>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</si>
  <si>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</si>
  <si>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</si>
  <si>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</si>
  <si>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</si>
  <si>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</si>
  <si>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</si>
  <si>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</si>
  <si>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</si>
  <si>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</si>
  <si>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</si>
  <si>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</si>
  <si>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</si>
  <si>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</si>
  <si>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</si>
  <si>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</si>
  <si>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</si>
  <si>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</si>
  <si>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</si>
  <si>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</si>
  <si>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</si>
  <si>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</si>
  <si>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</si>
  <si>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</si>
  <si>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</si>
  <si>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</si>
  <si>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</si>
  <si>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</si>
  <si>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</si>
  <si>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</si>
  <si>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</si>
  <si>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</si>
  <si>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</si>
  <si>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</si>
  <si>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</si>
  <si>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</si>
  <si>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</si>
  <si>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</si>
  <si>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</si>
  <si>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</si>
  <si>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</si>
  <si>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</si>
  <si>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</si>
  <si>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</si>
  <si>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</si>
  <si>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</si>
  <si>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</si>
  <si>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</si>
  <si>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</si>
  <si>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</si>
  <si>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</si>
  <si>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</si>
  <si>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</si>
  <si>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</si>
  <si>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</si>
  <si>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</si>
  <si>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</si>
  <si>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</si>
  <si>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</si>
  <si>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</si>
  <si>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</si>
  <si>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</si>
  <si>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</si>
  <si>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</si>
  <si>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</si>
  <si>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</si>
  <si>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</si>
  <si>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</si>
  <si>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</si>
  <si>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</si>
  <si>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</si>
  <si>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</si>
  <si>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</si>
  <si>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</si>
  <si>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</si>
  <si>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</si>
  <si>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</si>
  <si>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</si>
  <si>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</si>
  <si>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</si>
  <si>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</si>
  <si>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</si>
  <si>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</si>
  <si>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</si>
  <si>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</si>
  <si>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</si>
  <si>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</si>
  <si>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</si>
  <si>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</si>
  <si>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</si>
  <si>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</si>
  <si>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</si>
  <si>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</si>
  <si>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</si>
  <si>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</si>
  <si>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</si>
  <si>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</si>
  <si>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</si>
  <si>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</si>
  <si>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</si>
  <si>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</si>
  <si>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</si>
  <si>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</si>
  <si>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</si>
  <si>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</si>
  <si>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</si>
  <si>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</si>
  <si>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</si>
  <si>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</si>
  <si>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</si>
  <si>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</si>
  <si>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</si>
  <si>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</si>
  <si>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</si>
  <si>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</si>
  <si>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</si>
  <si>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</si>
  <si>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</si>
  <si>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</si>
  <si>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</si>
  <si>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</si>
  <si>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</si>
  <si>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</si>
  <si>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</si>
  <si>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</si>
  <si>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</si>
  <si>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</si>
  <si>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</si>
  <si>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</si>
  <si>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</si>
  <si>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</si>
  <si>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</si>
  <si>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</si>
  <si>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</si>
  <si>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</si>
  <si>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</si>
  <si>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</si>
  <si>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</si>
  <si>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</si>
  <si>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</si>
  <si>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</si>
  <si>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</si>
  <si>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</si>
  <si>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</si>
  <si>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</si>
  <si>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</si>
  <si>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</si>
  <si>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</si>
  <si>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</si>
  <si>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</si>
  <si>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</si>
  <si>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</si>
  <si>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</si>
  <si>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</si>
  <si>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</si>
  <si>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</si>
  <si>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</si>
  <si>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</si>
  <si>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</si>
  <si>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</si>
  <si>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</si>
  <si>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</si>
  <si>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</si>
  <si>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</si>
  <si>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</si>
  <si>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</si>
  <si>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</si>
  <si>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</si>
  <si>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</si>
  <si>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</si>
  <si>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</si>
  <si>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</si>
  <si>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</si>
  <si>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</si>
  <si>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</si>
  <si>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</si>
  <si>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</si>
  <si>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</si>
  <si>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</si>
  <si>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</si>
  <si>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</si>
  <si>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</si>
  <si>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</si>
  <si>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</si>
  <si>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</si>
  <si>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</si>
  <si>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</si>
  <si>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</si>
  <si>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</si>
  <si>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</si>
  <si>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</si>
  <si>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</si>
  <si>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</si>
  <si>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</si>
  <si>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</si>
  <si>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</si>
  <si>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</si>
  <si>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</si>
  <si>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</si>
  <si>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</si>
  <si>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</si>
  <si>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</si>
  <si>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</si>
  <si>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</si>
  <si>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</si>
  <si>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</si>
  <si>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</si>
  <si>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</si>
  <si>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</si>
  <si>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</si>
  <si>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</si>
  <si>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</si>
  <si>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</si>
  <si>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</si>
  <si>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</si>
  <si>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</si>
  <si>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</si>
  <si>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</si>
  <si>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</si>
  <si>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</si>
  <si>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</si>
  <si>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</si>
  <si>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</si>
  <si>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</si>
  <si>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</si>
  <si>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</si>
  <si>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</si>
  <si>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</si>
  <si>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</si>
  <si>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</si>
  <si>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</si>
  <si>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</si>
  <si>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</si>
  <si>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</si>
  <si>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</si>
  <si>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</si>
  <si>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</si>
  <si>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</si>
  <si>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</si>
  <si>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</si>
  <si>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</si>
  <si>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</si>
  <si>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</si>
  <si>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</si>
  <si>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</si>
  <si>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</si>
  <si>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</si>
  <si>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</si>
  <si>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</si>
  <si>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</si>
  <si>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</si>
  <si>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</si>
  <si>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</si>
  <si>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</si>
  <si>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</si>
  <si>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</si>
  <si>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</si>
  <si>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</si>
  <si>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</si>
  <si>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</si>
  <si>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</si>
  <si>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</si>
  <si>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</si>
  <si>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</si>
  <si>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</si>
  <si>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</si>
  <si>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</si>
  <si>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</si>
  <si>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</si>
  <si>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</si>
  <si>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</si>
  <si>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</si>
  <si>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</si>
  <si>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</si>
  <si>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</si>
  <si>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</si>
  <si>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</si>
  <si>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</si>
  <si>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</si>
  <si>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</si>
  <si>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</si>
  <si>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</si>
  <si>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</si>
  <si>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</si>
  <si>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</si>
  <si>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</si>
  <si>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</si>
  <si>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</si>
  <si>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</si>
  <si>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</si>
  <si>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</si>
  <si>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</si>
  <si>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</si>
  <si>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</si>
  <si>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</si>
  <si>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</si>
  <si>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</si>
  <si>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</si>
  <si>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</si>
  <si>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</si>
  <si>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</si>
  <si>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</si>
  <si>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</si>
  <si>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</si>
  <si>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</si>
  <si>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</si>
  <si>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</si>
  <si>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</si>
  <si>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</si>
  <si>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</si>
  <si>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</si>
  <si>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</si>
  <si>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</si>
  <si>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</si>
  <si>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</si>
  <si>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</si>
  <si>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</si>
  <si>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</si>
  <si>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</si>
  <si>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</si>
  <si>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</si>
  <si>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</si>
  <si>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</si>
  <si>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</si>
  <si>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</si>
  <si>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</si>
  <si>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</si>
  <si>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</si>
  <si>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</si>
  <si>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</si>
  <si>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</si>
  <si>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</si>
  <si>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</si>
  <si>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</si>
  <si>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</si>
  <si>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</si>
  <si>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</si>
  <si>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</si>
  <si>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</si>
  <si>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</si>
  <si>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</si>
  <si>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</si>
  <si>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</si>
  <si>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</si>
  <si>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</si>
  <si>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</si>
  <si>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</si>
  <si>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</si>
  <si>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</si>
  <si>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</si>
  <si>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</si>
  <si>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</si>
  <si>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</si>
  <si>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</si>
  <si>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</si>
  <si>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</si>
  <si>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</si>
  <si>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</si>
  <si>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</si>
  <si>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</si>
  <si>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</si>
  <si>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</si>
  <si>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</si>
  <si>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</si>
  <si>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</si>
  <si>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</si>
  <si>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</si>
  <si>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</si>
  <si>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</si>
  <si>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</si>
  <si>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</si>
  <si>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</si>
  <si>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</si>
  <si>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</si>
  <si>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</si>
  <si>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</si>
  <si>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</si>
  <si>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</si>
  <si>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</si>
  <si>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</si>
  <si>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</si>
  <si>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</si>
  <si>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</si>
  <si>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</si>
  <si>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</si>
  <si>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</si>
  <si>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</si>
  <si>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</si>
  <si>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</si>
  <si>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</si>
  <si>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</si>
  <si>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</si>
  <si>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</si>
  <si>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</si>
  <si>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</si>
  <si>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</si>
  <si>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</si>
  <si>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</si>
  <si>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</si>
  <si>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</si>
  <si>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</si>
  <si>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</si>
  <si>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</si>
  <si>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</si>
  <si>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</si>
  <si>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</si>
  <si>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</si>
  <si>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</si>
  <si>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</si>
  <si>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</si>
  <si>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</si>
  <si>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</si>
  <si>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</si>
  <si>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</si>
  <si>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</si>
  <si>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</si>
  <si>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</si>
  <si>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</si>
  <si>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</si>
  <si>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</si>
  <si>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</si>
  <si>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</si>
  <si>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</si>
  <si>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</si>
  <si>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</si>
  <si>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</si>
  <si>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</si>
  <si>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</si>
  <si>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</si>
  <si>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</si>
  <si>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</si>
  <si>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</si>
  <si>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</si>
  <si>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</si>
  <si>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</si>
  <si>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</si>
  <si>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</si>
  <si>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</si>
  <si>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</si>
  <si>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</si>
  <si>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</si>
  <si>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</si>
  <si>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</si>
  <si>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</si>
  <si>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</si>
  <si>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</si>
  <si>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</si>
  <si>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</si>
  <si>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</si>
  <si>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</si>
  <si>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</si>
  <si>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</si>
  <si>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</si>
  <si>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</si>
  <si>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</si>
  <si>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</si>
  <si>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</si>
  <si>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</si>
  <si>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</si>
  <si>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</si>
  <si>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</si>
  <si>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</si>
  <si>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</si>
  <si>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</si>
  <si>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</si>
  <si>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</si>
  <si>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</si>
  <si>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</si>
  <si>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</si>
  <si>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</si>
  <si>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</si>
  <si>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</si>
  <si>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</si>
  <si>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</si>
  <si>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</si>
  <si>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</si>
  <si>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</si>
  <si>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</si>
  <si>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</si>
  <si>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</si>
  <si>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</si>
  <si>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</si>
  <si>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</si>
  <si>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</si>
  <si>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</si>
  <si>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</si>
  <si>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</si>
  <si>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</si>
  <si>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</si>
  <si>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</si>
  <si>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</si>
  <si>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</si>
  <si>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</si>
  <si>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</si>
  <si>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</si>
  <si>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</si>
  <si>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</si>
  <si>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</si>
  <si>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</si>
  <si>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</si>
  <si>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</si>
  <si>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</si>
  <si>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</si>
  <si>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</si>
  <si>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</si>
  <si>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</si>
  <si>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</si>
  <si>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</si>
  <si>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</si>
  <si>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</si>
  <si>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</si>
  <si>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</si>
  <si>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</si>
  <si>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</si>
  <si>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</si>
  <si>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</si>
  <si>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</si>
  <si>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</si>
  <si>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</si>
  <si>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</si>
  <si>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</si>
  <si>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</si>
  <si>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</si>
  <si>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</si>
  <si>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</si>
  <si>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</si>
  <si>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</si>
  <si>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</si>
  <si>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</si>
  <si>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</si>
  <si>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</si>
  <si>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</si>
  <si>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</si>
  <si>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</si>
  <si>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</si>
  <si>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</si>
  <si>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</si>
  <si>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</si>
  <si>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</si>
  <si>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</si>
  <si>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</si>
  <si>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</si>
  <si>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</si>
  <si>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</si>
  <si>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</si>
  <si>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</si>
  <si>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</si>
  <si>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</si>
  <si>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</si>
  <si>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</si>
  <si>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</si>
  <si>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</si>
  <si>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</si>
  <si>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</si>
  <si>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</si>
  <si>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</si>
  <si>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</si>
  <si>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</si>
  <si>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</si>
  <si>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</si>
  <si>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</si>
  <si>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</si>
  <si>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</si>
  <si>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</si>
  <si>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</si>
  <si>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</si>
  <si>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</si>
  <si>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</si>
  <si>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</si>
  <si>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</si>
  <si>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</si>
  <si>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</si>
  <si>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</si>
  <si>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</si>
  <si>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</si>
  <si>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</si>
  <si>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</si>
  <si>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</si>
  <si>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</si>
  <si>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</si>
  <si>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</si>
  <si>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</si>
  <si>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</si>
  <si>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</si>
  <si>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</si>
  <si>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</si>
  <si>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</si>
  <si>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</si>
  <si>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</si>
  <si>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</si>
  <si>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</si>
  <si>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</si>
  <si>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</si>
  <si>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</si>
  <si>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</si>
  <si>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</si>
  <si>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</si>
  <si>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</si>
  <si>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</si>
  <si>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</si>
  <si>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</si>
  <si>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</si>
  <si>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</si>
  <si>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</si>
  <si>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</si>
  <si>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</si>
  <si>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</si>
  <si>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</si>
  <si>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</si>
  <si>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</si>
  <si>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</si>
  <si>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</si>
  <si>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</si>
  <si>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</si>
  <si>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</si>
  <si>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</si>
  <si>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</si>
  <si>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</si>
  <si>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</si>
  <si>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</si>
  <si>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</si>
  <si>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</si>
  <si>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</si>
  <si>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</si>
  <si>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</si>
  <si>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</si>
  <si>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</si>
  <si>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</si>
  <si>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</si>
  <si>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</si>
  <si>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</si>
  <si>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</si>
  <si>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</si>
  <si>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</si>
  <si>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</si>
  <si>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</si>
  <si>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</si>
  <si>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</si>
  <si>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</si>
  <si>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</si>
  <si>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</si>
  <si>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</si>
  <si>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</si>
  <si>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</si>
  <si>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</si>
  <si>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</si>
  <si>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</si>
  <si>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</si>
  <si>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</si>
  <si>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</si>
  <si>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</si>
  <si>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</si>
  <si>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</si>
  <si>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</si>
  <si>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</si>
  <si>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</si>
  <si>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</si>
  <si>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</si>
  <si>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</si>
  <si>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</si>
  <si>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</si>
  <si>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</si>
  <si>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</si>
  <si>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</si>
  <si>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</si>
  <si>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</si>
  <si>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</si>
  <si>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</si>
  <si>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</si>
  <si>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</si>
  <si>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</si>
  <si>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</si>
  <si>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</si>
  <si>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</si>
  <si>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</si>
  <si>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</si>
  <si>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</si>
  <si>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</si>
  <si>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</si>
  <si>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</si>
  <si>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</si>
  <si>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</si>
  <si>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</si>
  <si>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</si>
  <si>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</si>
  <si>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</si>
  <si>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</si>
  <si>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</si>
  <si>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</si>
  <si>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</si>
  <si>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</si>
  <si>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</si>
  <si>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</si>
  <si>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</si>
  <si>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</si>
  <si>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</si>
  <si>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</si>
  <si>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</si>
  <si>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</si>
  <si>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</si>
  <si>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</si>
  <si>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</si>
  <si>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</si>
  <si>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</si>
  <si>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</si>
  <si>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</si>
  <si>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</si>
  <si>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</si>
  <si>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</si>
  <si>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</si>
  <si>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</si>
  <si>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</si>
  <si>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</si>
  <si>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</si>
  <si>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</si>
  <si>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</si>
  <si>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</si>
  <si>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</si>
  <si>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</si>
  <si>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</si>
  <si>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</si>
  <si>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</si>
  <si>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</si>
  <si>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</si>
  <si>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</si>
  <si>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</si>
  <si>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</si>
  <si>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</si>
  <si>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</si>
  <si>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</si>
  <si>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</si>
  <si>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</si>
  <si>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</si>
  <si>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</si>
  <si>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</si>
  <si>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</si>
  <si>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</si>
  <si>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</si>
  <si>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</si>
  <si>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</si>
  <si>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</si>
  <si>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</si>
  <si>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</si>
  <si>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</si>
  <si>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</si>
  <si>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</si>
  <si>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</si>
  <si>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</si>
  <si>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</si>
  <si>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</si>
  <si>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</si>
  <si>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</si>
  <si>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</si>
  <si>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</si>
  <si>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</si>
  <si>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</si>
  <si>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</si>
  <si>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</si>
  <si>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</si>
  <si>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</si>
  <si>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</si>
  <si>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</si>
  <si>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</si>
  <si>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</si>
  <si>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</si>
  <si>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</si>
  <si>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</si>
  <si>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</si>
  <si>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</si>
  <si>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</si>
  <si>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</si>
  <si>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</si>
  <si>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</si>
  <si>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</si>
  <si>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</si>
  <si>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</si>
  <si>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</si>
  <si>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</si>
  <si>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</si>
  <si>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</si>
  <si>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</si>
  <si>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</si>
  <si>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</si>
  <si>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</si>
  <si>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</si>
  <si>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</si>
  <si>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</si>
  <si>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</si>
  <si>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</si>
  <si>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</si>
  <si>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</si>
  <si>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</si>
  <si>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</si>
  <si>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</si>
  <si>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</si>
  <si>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</si>
  <si>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</si>
  <si>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</si>
  <si>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</si>
  <si>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</si>
  <si>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</si>
  <si>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</si>
  <si>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</si>
  <si>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</si>
  <si>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</si>
  <si>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</si>
  <si>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</si>
  <si>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</si>
  <si>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</si>
  <si>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</si>
  <si>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</si>
  <si>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</si>
  <si>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</si>
  <si>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</si>
  <si>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</si>
  <si>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</si>
  <si>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</si>
  <si>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</si>
  <si>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</si>
  <si>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</si>
  <si>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</si>
  <si>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</si>
  <si>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</si>
  <si>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</si>
  <si>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</si>
  <si>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</si>
  <si>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</si>
  <si>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</si>
  <si>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</si>
  <si>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</si>
  <si>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</si>
  <si>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</si>
  <si>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</si>
  <si>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</si>
  <si>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</si>
  <si>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</si>
  <si>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</si>
  <si>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</si>
  <si>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</si>
  <si>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</si>
  <si>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</si>
  <si>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</si>
  <si>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</si>
  <si>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</si>
  <si>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</si>
  <si>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</si>
  <si>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</si>
  <si>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</si>
  <si>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</si>
  <si>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</si>
  <si>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</si>
  <si>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</si>
  <si>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</si>
  <si>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</si>
  <si>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</si>
  <si>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</si>
  <si>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</si>
  <si>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</si>
  <si>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</si>
  <si>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</si>
  <si>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</si>
  <si>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</si>
  <si>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</si>
  <si>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</si>
  <si>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</si>
  <si>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</si>
  <si>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</si>
  <si>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</si>
  <si>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</si>
  <si>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</si>
  <si>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</si>
  <si>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</si>
  <si>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</si>
  <si>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</si>
  <si>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</si>
  <si>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</si>
  <si>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</si>
  <si>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</si>
  <si>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</si>
  <si>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</si>
  <si>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</si>
  <si>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</si>
  <si>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</si>
  <si>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</si>
  <si>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</si>
  <si>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</si>
  <si>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</si>
  <si>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</si>
  <si>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</si>
  <si>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</si>
  <si>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</si>
  <si>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</si>
  <si>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</si>
  <si>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</si>
  <si>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</si>
  <si>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</si>
  <si>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</si>
  <si>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</si>
  <si>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</si>
  <si>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</si>
  <si>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</si>
  <si>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</si>
  <si>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</si>
  <si>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</si>
  <si>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</si>
  <si>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</si>
  <si>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</si>
  <si>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</si>
  <si>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</si>
  <si>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</si>
  <si>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</si>
  <si>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</si>
  <si>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</si>
  <si>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</si>
  <si>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</si>
  <si>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</si>
  <si>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</si>
  <si>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</si>
  <si>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</si>
  <si>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</si>
  <si>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</si>
  <si>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</si>
  <si>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</si>
  <si>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</si>
  <si>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</si>
  <si>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</si>
  <si>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</si>
  <si>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</si>
  <si>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</si>
  <si>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</si>
  <si>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</si>
  <si>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</si>
  <si>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</si>
  <si>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</si>
  <si>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</si>
  <si>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</si>
  <si>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</si>
  <si>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</si>
  <si>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</si>
  <si>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</si>
  <si>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</si>
  <si>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</si>
  <si>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</si>
  <si>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</si>
  <si>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</si>
  <si>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</si>
  <si>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</si>
  <si>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</si>
  <si>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</si>
  <si>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</si>
  <si>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</si>
  <si>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</si>
  <si>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</si>
  <si>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</si>
  <si>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</si>
  <si>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</si>
  <si>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</si>
  <si>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</si>
  <si>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</si>
  <si>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</si>
  <si>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</si>
  <si>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</si>
  <si>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</si>
  <si>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</si>
  <si>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</si>
  <si>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</si>
  <si>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</si>
  <si>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</si>
  <si>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</si>
  <si>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</si>
  <si>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</si>
  <si>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</si>
  <si>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</si>
  <si>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</si>
  <si>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</si>
  <si>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</si>
  <si>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</si>
  <si>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</si>
  <si>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</si>
  <si>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</si>
  <si>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</si>
  <si>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</si>
  <si>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</si>
  <si>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</si>
  <si>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</si>
  <si>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</si>
  <si>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</si>
  <si>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</si>
  <si>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</si>
  <si>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</si>
  <si>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</si>
  <si>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</si>
  <si>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</si>
  <si>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</si>
  <si>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</si>
  <si>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</si>
  <si>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</si>
  <si>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</si>
  <si>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</si>
  <si>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</si>
  <si>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</si>
  <si>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</si>
  <si>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</si>
  <si>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</si>
  <si>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</si>
  <si>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</si>
  <si>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</si>
  <si>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</si>
  <si>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</si>
  <si>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</si>
  <si>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</si>
  <si>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</si>
  <si>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</si>
  <si>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</si>
  <si>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</si>
  <si>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</si>
  <si>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</si>
  <si>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</si>
  <si>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</si>
  <si>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</si>
  <si>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</si>
  <si>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</si>
  <si>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</si>
  <si>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</si>
  <si>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</si>
  <si>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</si>
  <si>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</si>
  <si>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</si>
  <si>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</si>
  <si>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</si>
  <si>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</si>
  <si>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</si>
  <si>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</si>
  <si>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</si>
  <si>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</si>
  <si>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</si>
  <si>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</si>
  <si>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</si>
  <si>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</si>
  <si>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</si>
  <si>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</si>
  <si>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</si>
  <si>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</si>
  <si>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</si>
  <si>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</si>
  <si>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</si>
  <si>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</si>
  <si>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</si>
  <si>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</si>
  <si>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</si>
  <si>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</si>
  <si>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</si>
  <si>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</si>
  <si>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</si>
  <si>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</si>
  <si>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</si>
  <si>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</si>
  <si>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</si>
  <si>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</si>
  <si>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</si>
  <si>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</si>
  <si>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</si>
  <si>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</si>
  <si>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</si>
  <si>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</si>
  <si>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</si>
  <si>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</si>
  <si>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</si>
  <si>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</si>
  <si>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</si>
  <si>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</si>
  <si>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</si>
  <si>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</si>
  <si>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</si>
  <si>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</si>
  <si>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</si>
  <si>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</si>
  <si>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</si>
  <si>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</si>
  <si>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</si>
  <si>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</si>
  <si>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</si>
  <si>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</si>
  <si>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</si>
  <si>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</si>
  <si>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</si>
  <si>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</si>
  <si>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</si>
  <si>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</si>
  <si>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</si>
  <si>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</si>
  <si>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</si>
  <si>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</si>
  <si>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</si>
  <si>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</si>
  <si>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</si>
  <si>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</si>
  <si>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</si>
  <si>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</si>
  <si>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</si>
  <si>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</si>
  <si>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</si>
  <si>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</si>
  <si>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</si>
  <si>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</si>
  <si>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</si>
  <si>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</si>
  <si>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</si>
  <si>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</si>
  <si>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</si>
  <si>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</si>
  <si>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</si>
  <si>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</si>
  <si>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</si>
  <si>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</si>
  <si>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</si>
  <si>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</si>
  <si>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</si>
  <si>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</si>
  <si>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</si>
  <si>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</si>
  <si>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</si>
  <si>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</si>
  <si>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</si>
  <si>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</si>
  <si>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</si>
  <si>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</si>
  <si>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</si>
  <si>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</si>
  <si>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</si>
  <si>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</si>
  <si>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</si>
  <si>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</si>
  <si>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</si>
  <si>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</si>
  <si>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</si>
  <si>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</si>
  <si>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</si>
  <si>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</si>
  <si>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</si>
  <si>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</si>
  <si>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</si>
  <si>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</si>
  <si>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</si>
  <si>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</si>
  <si>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</si>
  <si>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</si>
  <si>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</si>
  <si>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</si>
  <si>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</si>
  <si>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</si>
  <si>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</si>
  <si>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</si>
  <si>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</si>
  <si>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</si>
  <si>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</si>
  <si>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</si>
  <si>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</si>
  <si>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</si>
  <si>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</si>
  <si>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</si>
  <si>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</si>
  <si>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</si>
  <si>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</si>
  <si>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</si>
  <si>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</si>
  <si>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</si>
  <si>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</si>
  <si>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</si>
  <si>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</si>
  <si>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</si>
  <si>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</si>
  <si>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</si>
  <si>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</si>
  <si>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</si>
  <si>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</si>
  <si>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</si>
  <si>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</si>
  <si>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</si>
  <si>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</si>
  <si>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</si>
  <si>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</si>
  <si>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</si>
  <si>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</si>
  <si>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</si>
  <si>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</si>
  <si>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</si>
  <si>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</si>
  <si>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</si>
  <si>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</si>
  <si>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</si>
  <si>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</si>
  <si>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</si>
  <si>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</si>
  <si>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</si>
  <si>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</si>
  <si>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</si>
  <si>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</si>
  <si>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</si>
  <si>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</si>
  <si>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</si>
  <si>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</si>
  <si>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</si>
  <si>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</si>
  <si>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</si>
  <si>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</si>
  <si>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</si>
  <si>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</si>
  <si>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</si>
  <si>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</si>
  <si>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</si>
  <si>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</si>
  <si>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</si>
  <si>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</si>
  <si>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</si>
  <si>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</si>
  <si>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</si>
  <si>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</si>
  <si>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</si>
  <si>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</si>
  <si>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</si>
  <si>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</si>
  <si>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</si>
  <si>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</si>
  <si>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</si>
  <si>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</si>
  <si>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</si>
  <si>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</si>
  <si>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</si>
  <si>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</si>
  <si>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</si>
  <si>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</si>
  <si>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</si>
  <si>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</si>
  <si>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</si>
  <si>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</si>
  <si>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</si>
  <si>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</si>
  <si>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</si>
  <si>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</si>
  <si>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</si>
  <si>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</si>
  <si>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</si>
  <si>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</si>
  <si>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</si>
  <si>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</si>
  <si>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</si>
  <si>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</si>
  <si>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</si>
  <si>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</si>
  <si>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</si>
  <si>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</si>
  <si>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</si>
  <si>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</si>
  <si>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</si>
  <si>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</si>
  <si>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</si>
  <si>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</si>
  <si>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</si>
  <si>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</si>
  <si>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</si>
  <si>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</si>
  <si>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</si>
  <si>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</si>
  <si>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</si>
  <si>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</si>
  <si>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</si>
  <si>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</si>
  <si>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</si>
  <si>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</si>
  <si>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</si>
  <si>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</si>
  <si>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</si>
  <si>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</si>
  <si>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</si>
  <si>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</si>
  <si>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</si>
  <si>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</si>
  <si>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</si>
  <si>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</si>
  <si>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</si>
  <si>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</si>
  <si>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</si>
  <si>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</si>
  <si>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</si>
  <si>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</si>
  <si>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</si>
  <si>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</si>
  <si>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</si>
  <si>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</si>
  <si>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</si>
  <si>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</si>
  <si>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</si>
  <si>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</si>
  <si>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</si>
  <si>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</si>
  <si>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</si>
  <si>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</si>
  <si>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</si>
  <si>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</si>
  <si>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</si>
  <si>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</si>
  <si>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</si>
  <si>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</si>
  <si>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</si>
  <si>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</si>
  <si>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</si>
  <si>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</si>
  <si>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</si>
  <si>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</si>
  <si>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</si>
  <si>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</si>
  <si>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</si>
  <si>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</si>
  <si>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</si>
  <si>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</si>
  <si>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</si>
  <si>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</si>
  <si>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</si>
  <si>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</si>
  <si>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</si>
  <si>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</si>
  <si>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</si>
  <si>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</si>
  <si>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</si>
  <si>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</si>
  <si>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</si>
  <si>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</si>
  <si>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</si>
  <si>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</si>
  <si>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</si>
  <si>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</si>
  <si>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</si>
  <si>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</si>
  <si>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</si>
  <si>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</si>
  <si>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</si>
  <si>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</si>
  <si>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</si>
  <si>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</si>
  <si>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</si>
  <si>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</si>
  <si>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</si>
  <si>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</si>
  <si>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</si>
  <si>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</si>
  <si>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</si>
  <si>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</si>
  <si>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</si>
  <si>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</si>
  <si>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</si>
  <si>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</si>
  <si>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</si>
  <si>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</si>
  <si>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</si>
  <si>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</si>
  <si>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</si>
  <si>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</si>
  <si>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</si>
  <si>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</si>
  <si>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</si>
  <si>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</si>
  <si>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</si>
  <si>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</si>
  <si>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</si>
  <si>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</si>
  <si>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</si>
  <si>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</si>
  <si>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</si>
  <si>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</si>
  <si>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</si>
  <si>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</si>
  <si>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</si>
  <si>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</si>
  <si>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</si>
  <si>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</si>
  <si>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</si>
  <si>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</si>
  <si>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</si>
  <si>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</si>
  <si>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</si>
  <si>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</si>
  <si>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</si>
  <si>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</si>
  <si>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</si>
  <si>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</si>
  <si>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</si>
  <si>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</si>
  <si>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</si>
  <si>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</si>
  <si>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</si>
  <si>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</si>
  <si>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</si>
  <si>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</si>
  <si>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</si>
  <si>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</si>
  <si>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</si>
  <si>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</si>
  <si>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</si>
  <si>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</si>
  <si>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</si>
  <si>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</si>
  <si>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</si>
  <si>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</si>
  <si>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</si>
  <si>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</si>
  <si>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</si>
  <si>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</si>
  <si>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</si>
  <si>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</si>
  <si>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</si>
  <si>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</si>
  <si>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</si>
  <si>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</si>
  <si>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</si>
  <si>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</si>
  <si>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</si>
  <si>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</si>
  <si>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</si>
  <si>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</si>
  <si>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</si>
  <si>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</si>
  <si>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</si>
  <si>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</si>
  <si>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</si>
  <si>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</si>
  <si>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</si>
  <si>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</si>
  <si>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</si>
  <si>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</si>
  <si>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</si>
  <si>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</si>
  <si>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</si>
  <si>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</si>
  <si>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</si>
  <si>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</si>
  <si>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</si>
  <si>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</si>
  <si>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</si>
  <si>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</si>
  <si>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</si>
  <si>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</si>
  <si>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</si>
  <si>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</si>
  <si>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</si>
  <si>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</si>
  <si>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</si>
  <si>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</si>
  <si>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</si>
  <si>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</si>
  <si>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</si>
  <si>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</si>
  <si>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</si>
  <si>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</si>
  <si>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</si>
  <si>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</si>
  <si>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</si>
  <si>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</si>
  <si>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</si>
  <si>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</si>
  <si>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</si>
  <si>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</si>
  <si>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</si>
  <si>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</si>
  <si>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</si>
  <si>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</si>
  <si>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</si>
  <si>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</si>
  <si>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</si>
  <si>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</si>
  <si>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</si>
  <si>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</si>
  <si>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</si>
  <si>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</si>
  <si>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</si>
  <si>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</si>
  <si>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</si>
  <si>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</si>
  <si>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</si>
  <si>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</si>
  <si>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</si>
  <si>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</si>
  <si>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</si>
  <si>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</si>
  <si>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</si>
  <si>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</si>
  <si>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</si>
  <si>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</si>
  <si>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</si>
  <si>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</si>
  <si>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</si>
  <si>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</si>
  <si>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</si>
  <si>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</si>
  <si>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</si>
  <si>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</si>
  <si>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</si>
  <si>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</si>
  <si>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</si>
  <si>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</si>
  <si>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</si>
  <si>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</si>
  <si>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</si>
  <si>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</si>
  <si>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</si>
  <si>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</si>
  <si>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</si>
  <si>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</si>
  <si>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</si>
  <si>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</si>
  <si>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</si>
  <si>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</si>
  <si>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</si>
  <si>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</si>
  <si>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</si>
  <si>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</si>
  <si>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</si>
  <si>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</si>
  <si>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</si>
  <si>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</si>
  <si>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</si>
  <si>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</si>
  <si>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</si>
  <si>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</si>
  <si>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</si>
  <si>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</si>
  <si>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</si>
  <si>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</si>
  <si>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</si>
  <si>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</si>
  <si>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</si>
  <si>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</si>
  <si>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</si>
  <si>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</si>
  <si>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</si>
  <si>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</si>
  <si>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</si>
  <si>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</si>
  <si>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</si>
  <si>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</si>
  <si>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</si>
  <si>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</si>
  <si>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</si>
  <si>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</si>
  <si>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</si>
  <si>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</si>
  <si>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</si>
  <si>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</si>
  <si>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</si>
  <si>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</si>
  <si>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</si>
  <si>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</si>
  <si>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</si>
  <si>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</si>
  <si>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</si>
  <si>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</si>
  <si>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</si>
  <si>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</si>
  <si>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</si>
  <si>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</si>
  <si>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</si>
  <si>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</si>
  <si>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</si>
  <si>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</si>
  <si>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</si>
  <si>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</si>
  <si>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</si>
  <si>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</si>
  <si>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</si>
  <si>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</si>
  <si>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</si>
  <si>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</si>
  <si>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</si>
  <si>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</si>
  <si>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</si>
  <si>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</si>
  <si>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</si>
  <si>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</si>
  <si>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</si>
  <si>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</si>
  <si>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</si>
  <si>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</si>
  <si>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</si>
  <si>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</si>
  <si>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</si>
  <si>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</si>
  <si>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</si>
  <si>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</si>
  <si>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</si>
  <si>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</si>
  <si>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</si>
  <si>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</si>
  <si>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</si>
  <si>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</si>
  <si>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</si>
  <si>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</si>
  <si>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</si>
  <si>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</si>
  <si>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</si>
  <si>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</si>
  <si>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</si>
  <si>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</si>
  <si>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</si>
  <si>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</si>
  <si>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</si>
  <si>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</si>
  <si>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</si>
  <si>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</si>
  <si>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</si>
  <si>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</si>
  <si>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</si>
  <si>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</si>
  <si>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</si>
  <si>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</si>
  <si>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</si>
  <si>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</si>
  <si>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</si>
  <si>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</si>
  <si>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</si>
  <si>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</si>
  <si>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</si>
  <si>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</si>
  <si>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</si>
  <si>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</si>
  <si>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</si>
  <si>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</si>
  <si>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</si>
  <si>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</si>
  <si>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</si>
  <si>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</si>
  <si>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</si>
  <si>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</si>
  <si>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</si>
  <si>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</si>
  <si>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</si>
  <si>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</si>
  <si>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</si>
  <si>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</si>
  <si>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</si>
  <si>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</si>
  <si>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</si>
  <si>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</si>
  <si>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</si>
  <si>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</si>
  <si>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</si>
  <si>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</si>
  <si>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</si>
  <si>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</si>
  <si>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</si>
  <si>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</si>
  <si>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</si>
  <si>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</si>
  <si>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</si>
  <si>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</si>
  <si>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</si>
  <si>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</si>
  <si>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</si>
  <si>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</si>
  <si>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</si>
  <si>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</si>
  <si>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</si>
  <si>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</si>
  <si>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</si>
  <si>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</si>
  <si>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</si>
  <si>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</si>
  <si>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</si>
  <si>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</si>
  <si>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</si>
  <si>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</si>
  <si>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</si>
  <si>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</si>
  <si>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</si>
  <si>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</si>
  <si>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</si>
  <si>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</si>
  <si>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</si>
  <si>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</si>
  <si>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</si>
  <si>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</si>
  <si>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</si>
  <si>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</si>
  <si>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</si>
  <si>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</si>
  <si>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</si>
  <si>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</si>
  <si>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</si>
  <si>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</si>
  <si>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</si>
  <si>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</si>
  <si>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</si>
  <si>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</si>
  <si>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</si>
  <si>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</si>
  <si>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</si>
  <si>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</si>
  <si>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</si>
  <si>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</si>
  <si>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</si>
  <si>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</si>
  <si>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</si>
  <si>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</si>
  <si>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</si>
  <si>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</si>
  <si>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</si>
  <si>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</si>
  <si>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</si>
  <si>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</si>
  <si>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</si>
  <si>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</si>
  <si>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</si>
  <si>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</si>
  <si>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</si>
  <si>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</si>
  <si>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</si>
  <si>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</si>
  <si>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</si>
  <si>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</si>
  <si>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</si>
  <si>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</si>
  <si>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</si>
  <si>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</si>
  <si>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</si>
  <si>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</si>
  <si>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</si>
  <si>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</si>
  <si>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</si>
  <si>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</si>
  <si>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</si>
  <si>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</si>
  <si>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</si>
  <si>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</si>
  <si>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</si>
  <si>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</si>
  <si>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</si>
  <si>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</si>
  <si>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</si>
  <si>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</si>
  <si>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</si>
  <si>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</si>
  <si>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</si>
  <si>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</si>
  <si>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</si>
  <si>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</si>
  <si>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</si>
  <si>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</si>
  <si>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</si>
  <si>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</si>
  <si>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</si>
  <si>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</si>
  <si>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</si>
  <si>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</si>
  <si>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</si>
  <si>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</si>
  <si>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</si>
  <si>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</si>
  <si>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</si>
  <si>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</si>
  <si>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</si>
  <si>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</si>
  <si>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</si>
  <si>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</si>
  <si>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</si>
  <si>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</si>
  <si>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</si>
  <si>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</si>
  <si>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</si>
  <si>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</si>
  <si>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</si>
  <si>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</si>
  <si>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</si>
  <si>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</si>
  <si>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</si>
  <si>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</si>
  <si>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</si>
  <si>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</si>
  <si>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</si>
  <si>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</si>
  <si>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</si>
  <si>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</si>
  <si>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</si>
  <si>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</si>
  <si>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</si>
  <si>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</si>
  <si>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</si>
  <si>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</si>
  <si>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</si>
  <si>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</si>
  <si>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</si>
  <si>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</si>
  <si>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</si>
  <si>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</si>
  <si>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</si>
  <si>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</si>
  <si>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</si>
  <si>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</si>
  <si>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</si>
  <si>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</si>
  <si>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</si>
  <si>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</si>
  <si>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</si>
  <si>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</si>
  <si>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</si>
  <si>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</si>
  <si>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</si>
  <si>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</si>
  <si>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</si>
  <si>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</si>
  <si>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</si>
  <si>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</si>
  <si>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</si>
  <si>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</si>
  <si>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</si>
  <si>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</si>
  <si>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</si>
  <si>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</si>
  <si>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</si>
  <si>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</si>
  <si>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</si>
  <si>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</si>
  <si>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</si>
  <si>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</si>
  <si>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</si>
  <si>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</si>
  <si>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</si>
  <si>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</si>
  <si>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</si>
  <si>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</si>
  <si>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</si>
  <si>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</si>
  <si>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</si>
  <si>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</si>
  <si>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</si>
  <si>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</si>
  <si>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</si>
  <si>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</si>
  <si>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</si>
  <si>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</si>
  <si>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</si>
  <si>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</si>
  <si>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</si>
  <si>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</si>
  <si>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</si>
  <si>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</si>
  <si>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</si>
  <si>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</si>
  <si>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</si>
  <si>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</si>
  <si>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</si>
  <si>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</si>
  <si>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</si>
  <si>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</si>
  <si>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</si>
  <si>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</si>
  <si>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</si>
  <si>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</si>
  <si>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</si>
  <si>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</si>
  <si>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</si>
  <si>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</si>
  <si>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</si>
  <si>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</si>
  <si>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</si>
  <si>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</si>
  <si>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</si>
  <si>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</si>
  <si>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</si>
  <si>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</si>
  <si>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</si>
  <si>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</si>
  <si>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</si>
  <si>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</si>
  <si>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</si>
  <si>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</si>
  <si>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</si>
  <si>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</si>
  <si>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</si>
  <si>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</si>
  <si>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</si>
  <si>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</si>
  <si>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</si>
  <si>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</si>
  <si>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</si>
  <si>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</si>
  <si>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</si>
  <si>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</si>
  <si>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</si>
  <si>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</si>
  <si>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</si>
  <si>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</si>
  <si>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</si>
  <si>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</si>
  <si>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</si>
  <si>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</si>
  <si>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</si>
  <si>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</si>
  <si>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</si>
  <si>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</si>
  <si>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</si>
  <si>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</si>
  <si>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</si>
  <si>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</si>
  <si>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</si>
  <si>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</si>
  <si>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</si>
  <si>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</si>
  <si>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</si>
  <si>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</si>
  <si>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</si>
  <si>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</si>
  <si>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</si>
  <si>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</si>
  <si>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</si>
  <si>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</si>
  <si>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</si>
  <si>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</si>
  <si>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</si>
  <si>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</si>
  <si>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</si>
  <si>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</si>
  <si>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</si>
  <si>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</si>
  <si>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</si>
  <si>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</si>
  <si>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</si>
  <si>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</si>
  <si>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</si>
  <si>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</si>
  <si>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</si>
  <si>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</si>
  <si>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</si>
  <si>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</si>
  <si>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</si>
  <si>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</si>
  <si>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</si>
  <si>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</si>
  <si>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</si>
  <si>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</si>
  <si>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</si>
  <si>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</si>
  <si>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</si>
  <si>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</si>
  <si>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</si>
  <si>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</si>
  <si>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</si>
  <si>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</si>
  <si>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</si>
  <si>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</si>
  <si>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</si>
  <si>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</si>
  <si>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</si>
  <si>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</si>
  <si>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</si>
  <si>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</si>
  <si>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</si>
  <si>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</si>
  <si>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</si>
  <si>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</si>
  <si>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</si>
  <si>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</si>
  <si>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</si>
  <si>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</si>
  <si>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</si>
  <si>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</si>
  <si>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</si>
  <si>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</si>
  <si>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</si>
  <si>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</si>
  <si>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</si>
  <si>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</si>
  <si>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</si>
  <si>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</si>
  <si>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</si>
  <si>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</si>
  <si>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</si>
  <si>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</si>
  <si>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</si>
  <si>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</si>
  <si>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</si>
  <si>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</si>
  <si>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</si>
  <si>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</si>
  <si>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</si>
  <si>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</si>
  <si>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</si>
  <si>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</si>
  <si>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</si>
  <si>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</si>
  <si>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</si>
  <si>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</si>
  <si>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</si>
  <si>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</si>
  <si>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</si>
  <si>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</si>
  <si>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</si>
  <si>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</si>
  <si>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</si>
  <si>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</si>
  <si>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</si>
  <si>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</si>
  <si>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</si>
  <si>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</si>
  <si>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</si>
  <si>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</si>
  <si>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</si>
  <si>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</si>
  <si>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</si>
  <si>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</si>
  <si>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</si>
  <si>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</si>
  <si>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</si>
  <si>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</si>
  <si>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</si>
  <si>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</si>
  <si>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</si>
  <si>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</si>
  <si>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</si>
  <si>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</si>
  <si>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</si>
  <si>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</si>
  <si>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</si>
  <si>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</si>
  <si>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</si>
  <si>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</si>
  <si>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</si>
  <si>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</si>
  <si>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</si>
  <si>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</si>
  <si>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</si>
  <si>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</si>
  <si>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</si>
  <si>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</si>
  <si>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</si>
  <si>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</si>
  <si>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</si>
  <si>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</si>
  <si>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</si>
  <si>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</si>
  <si>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</si>
  <si>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</si>
  <si>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</si>
  <si>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</si>
  <si>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</si>
  <si>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</si>
  <si>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</si>
  <si>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</si>
  <si>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</si>
  <si>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</si>
  <si>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</si>
  <si>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</si>
  <si>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</si>
  <si>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</si>
  <si>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</si>
  <si>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</si>
  <si>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</si>
  <si>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</si>
  <si>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</si>
  <si>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</si>
  <si>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</si>
  <si>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</si>
  <si>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</si>
  <si>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</si>
  <si>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</si>
  <si>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</si>
  <si>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</si>
  <si>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</si>
  <si>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</si>
  <si>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</si>
  <si>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</si>
  <si>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</si>
  <si>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</si>
  <si>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</si>
  <si>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</si>
  <si>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</si>
  <si>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</si>
  <si>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</si>
  <si>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</si>
  <si>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</si>
  <si>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</si>
  <si>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</si>
  <si>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</si>
  <si>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</si>
  <si>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</si>
  <si>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</si>
  <si>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</si>
  <si>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</si>
  <si>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</si>
  <si>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</si>
  <si>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</si>
  <si>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</si>
  <si>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</si>
  <si>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</si>
  <si>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</si>
  <si>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</si>
  <si>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</si>
  <si>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</si>
  <si>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</si>
  <si>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</si>
  <si>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</si>
  <si>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</si>
  <si>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</si>
  <si>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</si>
  <si>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</si>
  <si>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</si>
  <si>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</si>
  <si>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</si>
  <si>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</si>
  <si>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</si>
  <si>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</si>
  <si>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</si>
  <si>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</si>
  <si>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</si>
  <si>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</si>
  <si>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</si>
  <si>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</si>
  <si>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</si>
  <si>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</si>
  <si>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</si>
  <si>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</si>
  <si>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</si>
  <si>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</si>
  <si>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</si>
  <si>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</si>
  <si>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</si>
  <si>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</si>
  <si>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</si>
  <si>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</si>
  <si>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</si>
  <si>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</si>
  <si>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</si>
  <si>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</si>
  <si>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</si>
  <si>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</si>
  <si>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</si>
  <si>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</si>
  <si>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</si>
  <si>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</si>
  <si>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</si>
  <si>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</si>
  <si>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</si>
  <si>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</si>
  <si>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</si>
  <si>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</si>
  <si>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</si>
  <si>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</si>
  <si>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</si>
  <si>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</si>
  <si>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</si>
  <si>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</si>
  <si>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</si>
  <si>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</si>
  <si>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</si>
  <si>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</si>
  <si>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</si>
  <si>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</si>
  <si>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</si>
  <si>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</si>
  <si>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</si>
  <si>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</si>
  <si>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</si>
  <si>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</si>
  <si>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</si>
  <si>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</si>
  <si>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</si>
  <si>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</si>
  <si>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</si>
  <si>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</si>
  <si>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</si>
  <si>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</si>
  <si>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</si>
  <si>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</si>
  <si>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</si>
  <si>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</si>
  <si>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</si>
  <si>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</si>
  <si>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</si>
  <si>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</si>
  <si>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</si>
  <si>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</si>
  <si>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</si>
  <si>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</si>
  <si>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</si>
  <si>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</si>
  <si>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</si>
  <si>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</si>
  <si>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</si>
  <si>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</si>
  <si>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</si>
  <si>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</si>
  <si>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</si>
  <si>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</si>
  <si>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</si>
  <si>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</si>
  <si>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</si>
  <si>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</si>
  <si>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</si>
  <si>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</si>
  <si>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</si>
  <si>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</si>
  <si>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</si>
  <si>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</si>
  <si>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</si>
  <si>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</si>
  <si>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</si>
  <si>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</si>
  <si>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</si>
  <si>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</si>
  <si>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</si>
  <si>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</si>
  <si>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</si>
  <si>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</si>
  <si>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</si>
  <si>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</si>
  <si>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</si>
  <si>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</si>
  <si>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</si>
  <si>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</si>
  <si>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</si>
  <si>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</si>
  <si>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</si>
  <si>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</si>
  <si>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</si>
  <si>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</si>
  <si>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</si>
  <si>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</si>
  <si>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</si>
  <si>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</si>
  <si>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</si>
  <si>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</si>
  <si>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</si>
  <si>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</si>
  <si>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</si>
  <si>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</si>
  <si>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</si>
  <si>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</si>
  <si>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</si>
  <si>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</si>
  <si>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</si>
  <si>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</si>
  <si>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</si>
  <si>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</si>
  <si>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</si>
  <si>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</si>
  <si>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</si>
  <si>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</si>
  <si>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</si>
  <si>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</si>
  <si>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</si>
  <si>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</si>
  <si>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</si>
  <si>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</si>
  <si>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</si>
  <si>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</si>
  <si>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</si>
  <si>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</si>
  <si>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</si>
  <si>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</si>
  <si>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</si>
  <si>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</si>
  <si>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</si>
  <si>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</si>
  <si>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</si>
  <si>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</si>
  <si>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</si>
  <si>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</si>
  <si>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</si>
  <si>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</si>
  <si>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</si>
  <si>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</si>
  <si>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</si>
  <si>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</si>
  <si>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</si>
  <si>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</si>
  <si>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</si>
  <si>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</si>
  <si>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</si>
  <si>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</si>
  <si>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</si>
  <si>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</si>
  <si>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</si>
  <si>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</si>
  <si>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</si>
  <si>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</si>
  <si>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</si>
  <si>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</si>
  <si>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</si>
  <si>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</si>
  <si>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</si>
  <si>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</si>
  <si>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</si>
  <si>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</si>
  <si>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</si>
  <si>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</si>
  <si>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</si>
  <si>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</si>
  <si>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</si>
  <si>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</si>
  <si>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</si>
  <si>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</si>
  <si>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</si>
  <si>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</si>
  <si>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</si>
  <si>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</si>
  <si>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</si>
  <si>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</si>
  <si>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</si>
  <si>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</si>
  <si>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</si>
  <si>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</si>
  <si>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</si>
  <si>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</si>
  <si>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</si>
  <si>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</si>
  <si>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</si>
  <si>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</si>
  <si>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</si>
  <si>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</si>
  <si>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</si>
  <si>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</si>
  <si>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</si>
  <si>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</si>
  <si>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</si>
  <si>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</si>
  <si>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</si>
  <si>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</si>
  <si>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</si>
  <si>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</si>
  <si>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</si>
  <si>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</si>
  <si>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</si>
  <si>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</si>
  <si>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</si>
  <si>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</si>
  <si>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</si>
  <si>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</si>
  <si>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</si>
  <si>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</si>
  <si>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</si>
  <si>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</si>
  <si>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</si>
  <si>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</si>
  <si>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</si>
  <si>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</si>
  <si>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</si>
  <si>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</si>
  <si>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</si>
  <si>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</si>
  <si>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</si>
  <si>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</si>
  <si>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</si>
  <si>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</si>
  <si>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</si>
  <si>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</si>
  <si>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</si>
  <si>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</si>
  <si>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</si>
  <si>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</si>
  <si>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</si>
  <si>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</si>
  <si>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</si>
  <si>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</si>
  <si>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</si>
  <si>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</si>
  <si>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</si>
  <si>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</si>
  <si>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</si>
  <si>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</si>
  <si>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</si>
  <si>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</si>
  <si>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</si>
  <si>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</si>
  <si>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</si>
  <si>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</si>
  <si>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</si>
  <si>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</si>
  <si>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</si>
  <si>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</si>
  <si>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</si>
  <si>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</si>
  <si>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</si>
  <si>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</si>
  <si>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</si>
  <si>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</si>
  <si>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</si>
  <si>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</si>
  <si>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</si>
  <si>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</si>
  <si>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</si>
  <si>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</si>
  <si>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</si>
  <si>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</si>
  <si>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</si>
  <si>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</si>
  <si>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</si>
  <si>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</si>
  <si>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</si>
  <si>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</si>
  <si>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</si>
  <si>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</si>
  <si>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</si>
  <si>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</si>
  <si>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</si>
  <si>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</si>
  <si>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</si>
  <si>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</si>
  <si>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</si>
  <si>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</si>
  <si>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</si>
  <si>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</si>
  <si>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</si>
  <si>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</si>
  <si>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</si>
  <si>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</si>
  <si>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</si>
  <si>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</si>
  <si>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</si>
  <si>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</si>
  <si>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</si>
  <si>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</si>
  <si>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</si>
  <si>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</si>
  <si>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</si>
  <si>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</si>
  <si>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</si>
  <si>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</si>
  <si>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</si>
  <si>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</si>
  <si>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</si>
  <si>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</si>
  <si>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</si>
  <si>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</si>
  <si>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</si>
  <si>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</si>
  <si>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</si>
  <si>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</si>
  <si>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</si>
  <si>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</si>
  <si>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</si>
  <si>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</si>
  <si>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</si>
  <si>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</si>
  <si>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</si>
  <si>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</si>
  <si>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</si>
  <si>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</si>
  <si>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</si>
  <si>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</si>
  <si>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</si>
  <si>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</si>
  <si>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</si>
  <si>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</si>
  <si>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</si>
  <si>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</si>
  <si>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</si>
  <si>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</si>
  <si>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</si>
  <si>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</si>
  <si>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</si>
  <si>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</si>
  <si>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</si>
  <si>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</si>
  <si>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</si>
  <si>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</si>
  <si>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</si>
  <si>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</si>
  <si>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</si>
  <si>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</si>
  <si>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</si>
  <si>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</si>
  <si>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</si>
  <si>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</si>
  <si>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</si>
  <si>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</si>
  <si>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</si>
  <si>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</si>
  <si>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</si>
  <si>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</si>
  <si>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</si>
  <si>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</si>
  <si>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</si>
  <si>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</si>
  <si>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</si>
  <si>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</si>
  <si>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</si>
  <si>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</si>
  <si>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</si>
  <si>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</si>
  <si>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</si>
  <si>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</si>
  <si>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</si>
  <si>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</si>
  <si>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</si>
  <si>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</si>
  <si>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</si>
  <si>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</si>
  <si>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</si>
  <si>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</si>
  <si>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</si>
  <si>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</si>
  <si>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</si>
  <si>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</si>
  <si>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</si>
  <si>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</si>
  <si>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</si>
  <si>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</si>
  <si>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</si>
  <si>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</si>
  <si>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</si>
  <si>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</si>
  <si>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</si>
  <si>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</si>
  <si>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</si>
  <si>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</si>
  <si>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</si>
  <si>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</si>
  <si>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</si>
  <si>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</si>
  <si>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</si>
  <si>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</si>
  <si>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</si>
  <si>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</si>
  <si>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</si>
  <si>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</si>
  <si>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</si>
  <si>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</si>
  <si>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</si>
  <si>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</si>
  <si>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</si>
  <si>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</si>
  <si>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</si>
  <si>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</si>
  <si>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</si>
  <si>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</si>
  <si>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</si>
  <si>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</si>
  <si>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</si>
  <si>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</si>
  <si>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</si>
  <si>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</si>
  <si>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</si>
  <si>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</si>
  <si>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</si>
  <si>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</si>
  <si>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</si>
  <si>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</si>
  <si>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</si>
  <si>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</si>
  <si>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</si>
  <si>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</si>
  <si>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</si>
  <si>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</si>
  <si>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</si>
  <si>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</si>
  <si>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</si>
  <si>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</si>
  <si>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</si>
  <si>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</si>
  <si>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</si>
  <si>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</si>
  <si>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</si>
  <si>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</si>
  <si>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</si>
  <si>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</si>
  <si>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</si>
  <si>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</si>
  <si>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</si>
  <si>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</si>
  <si>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</si>
  <si>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</si>
  <si>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</si>
  <si>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</si>
  <si>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</si>
  <si>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</si>
  <si>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</si>
  <si>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</si>
  <si>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</si>
  <si>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</si>
  <si>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</si>
  <si>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</si>
  <si>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</si>
  <si>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</si>
  <si>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</si>
  <si>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</si>
  <si>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</si>
  <si>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</si>
  <si>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</si>
  <si>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</si>
  <si>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</si>
  <si>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</si>
  <si>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</si>
  <si>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</si>
  <si>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</si>
  <si>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</si>
  <si>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</si>
  <si>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</si>
  <si>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</si>
  <si>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</si>
  <si>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</si>
  <si>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</si>
  <si>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</si>
  <si>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</si>
  <si>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</si>
  <si>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</si>
  <si>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</si>
  <si>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</si>
  <si>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</si>
  <si>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</si>
  <si>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</si>
  <si>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</si>
  <si>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</si>
  <si>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</si>
  <si>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</si>
  <si>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</si>
  <si>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</si>
  <si>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</si>
  <si>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</si>
  <si>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</si>
  <si>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</si>
  <si>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</si>
  <si>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</si>
  <si>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</si>
  <si>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</si>
  <si>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</si>
  <si>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</si>
  <si>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</si>
  <si>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</si>
  <si>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</si>
  <si>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</si>
  <si>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</si>
  <si>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</si>
  <si>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</si>
  <si>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</si>
  <si>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</si>
  <si>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</si>
  <si>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</si>
  <si>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</si>
  <si>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</si>
  <si>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</si>
  <si>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</si>
  <si>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</si>
  <si>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</si>
  <si>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</si>
  <si>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</si>
  <si>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</si>
  <si>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</si>
  <si>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</si>
  <si>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</si>
  <si>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</si>
  <si>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</si>
  <si>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</si>
  <si>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</si>
  <si>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</si>
  <si>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</si>
  <si>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</si>
  <si>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</si>
  <si>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</si>
  <si>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</si>
  <si>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</si>
  <si>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</si>
  <si>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</si>
  <si>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</si>
  <si>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</si>
  <si>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</si>
  <si>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</si>
  <si>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</si>
  <si>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</si>
  <si>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</si>
  <si>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</si>
  <si>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</si>
  <si>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</si>
  <si>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</si>
  <si>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</si>
  <si>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</si>
  <si>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</si>
  <si>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</si>
  <si>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</si>
  <si>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</si>
  <si>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</si>
  <si>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</si>
  <si>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</si>
  <si>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</si>
  <si>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</si>
  <si>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</si>
  <si>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</si>
  <si>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</si>
  <si>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</si>
  <si>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</si>
  <si>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</si>
  <si>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</si>
  <si>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</si>
  <si>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</si>
  <si>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</si>
  <si>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</si>
  <si>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</si>
  <si>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</si>
  <si>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</si>
  <si>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</si>
  <si>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</si>
  <si>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</si>
  <si>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</si>
  <si>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</si>
  <si>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</si>
  <si>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</si>
  <si>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</si>
  <si>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</si>
  <si>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</si>
  <si>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</si>
  <si>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</si>
  <si>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</si>
  <si>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</si>
  <si>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</si>
  <si>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</si>
  <si>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</si>
  <si>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</si>
  <si>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</si>
  <si>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</si>
  <si>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</si>
  <si>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</si>
  <si>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</si>
  <si>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</si>
  <si>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</si>
  <si>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</si>
  <si>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</si>
  <si>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</si>
  <si>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</si>
  <si>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</si>
  <si>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</si>
  <si>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</si>
  <si>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</si>
  <si>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</si>
  <si>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</si>
  <si>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</si>
  <si>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</si>
  <si>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</si>
  <si>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</si>
  <si>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</si>
  <si>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</si>
  <si>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</si>
  <si>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</si>
  <si>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</si>
  <si>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</si>
  <si>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</si>
  <si>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</si>
  <si>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</si>
  <si>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</si>
  <si>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</si>
  <si>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</si>
  <si>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</si>
  <si>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</si>
  <si>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</si>
  <si>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</si>
  <si>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</si>
  <si>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</si>
  <si>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</si>
  <si>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</si>
  <si>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</si>
  <si>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</si>
  <si>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</si>
  <si>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</si>
  <si>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</si>
  <si>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</si>
  <si>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</si>
  <si>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</si>
  <si>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</si>
  <si>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</si>
  <si>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</si>
  <si>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</si>
  <si>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</si>
  <si>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</si>
  <si>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</si>
  <si>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</si>
  <si>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</si>
  <si>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</si>
  <si>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</si>
  <si>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</si>
  <si>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</si>
  <si>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</si>
  <si>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</si>
  <si>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</si>
  <si>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</si>
  <si>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</si>
  <si>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</si>
  <si>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</si>
  <si>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</si>
  <si>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</si>
  <si>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</si>
  <si>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</si>
  <si>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</si>
  <si>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</si>
  <si>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</si>
  <si>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</si>
  <si>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</si>
  <si>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</si>
  <si>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</si>
  <si>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</si>
  <si>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</si>
  <si>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</si>
  <si>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</si>
  <si>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</si>
  <si>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</si>
  <si>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</si>
  <si>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</si>
  <si>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</si>
  <si>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</si>
  <si>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</si>
  <si>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</si>
  <si>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</si>
  <si>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</si>
  <si>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</si>
  <si>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</si>
  <si>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</si>
  <si>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</si>
  <si>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</si>
  <si>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</si>
  <si>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</si>
  <si>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</si>
  <si>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</si>
  <si>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</si>
  <si>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</si>
  <si>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</si>
  <si>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</si>
  <si>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</si>
  <si>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</si>
  <si>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</si>
  <si>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</si>
  <si>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</si>
  <si>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</si>
  <si>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</si>
  <si>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</si>
  <si>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</si>
  <si>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</si>
  <si>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</si>
  <si>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</si>
  <si>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</si>
  <si>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</si>
  <si>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</si>
  <si>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</si>
  <si>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</si>
  <si>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</si>
  <si>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</si>
  <si>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</si>
  <si>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</si>
  <si>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</si>
  <si>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</si>
  <si>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</si>
  <si>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</si>
  <si>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</si>
  <si>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</si>
  <si>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</si>
  <si>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</si>
  <si>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</si>
  <si>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</si>
  <si>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</si>
  <si>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</si>
  <si>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</si>
  <si>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</si>
  <si>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</si>
  <si>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</si>
  <si>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</si>
  <si>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</si>
  <si>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</si>
  <si>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</si>
  <si>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</si>
  <si>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</si>
  <si>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</si>
  <si>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</si>
  <si>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</si>
  <si>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</si>
  <si>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</si>
  <si>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</si>
  <si>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</si>
  <si>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</si>
  <si>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</si>
  <si>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</si>
  <si>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</si>
  <si>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</si>
  <si>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</si>
  <si>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</si>
  <si>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</si>
  <si>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</si>
  <si>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</si>
  <si>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</si>
  <si>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</si>
  <si>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</si>
  <si>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</si>
  <si>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</si>
  <si>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</si>
  <si>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</si>
  <si>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</si>
  <si>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</si>
  <si>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</si>
  <si>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</si>
  <si>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</si>
  <si>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</si>
  <si>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</si>
  <si>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</si>
  <si>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</si>
  <si>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</si>
  <si>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</si>
  <si>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</si>
  <si>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</si>
  <si>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</si>
  <si>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</si>
  <si>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</si>
  <si>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</si>
  <si>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</si>
  <si>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</si>
  <si>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</si>
  <si>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</si>
  <si>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</si>
  <si>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</si>
  <si>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</si>
  <si>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</si>
  <si>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</si>
  <si>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</si>
  <si>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</si>
  <si>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</si>
  <si>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</si>
  <si>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</si>
  <si>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</si>
  <si>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</si>
  <si>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</si>
  <si>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</si>
  <si>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</si>
  <si>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</si>
  <si>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</si>
  <si>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</si>
  <si>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</si>
  <si>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</si>
  <si>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</si>
  <si>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</si>
  <si>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</si>
  <si>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</si>
  <si>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</si>
  <si>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</si>
  <si>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</si>
  <si>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</si>
  <si>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</si>
  <si>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</si>
  <si>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</si>
  <si>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</si>
  <si>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</si>
  <si>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</si>
  <si>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</si>
  <si>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</si>
  <si>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</si>
  <si>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</si>
  <si>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</si>
  <si>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</si>
  <si>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</si>
  <si>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</si>
  <si>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</si>
  <si>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</si>
  <si>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</si>
  <si>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</si>
  <si>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</si>
  <si>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</si>
  <si>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</si>
  <si>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</si>
  <si>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</si>
  <si>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</si>
  <si>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</si>
  <si>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</si>
  <si>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</si>
  <si>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</si>
  <si>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</si>
  <si>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</si>
  <si>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</si>
  <si>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</si>
  <si>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</si>
  <si>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</si>
  <si>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</si>
  <si>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</si>
  <si>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</si>
  <si>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</si>
  <si>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</si>
  <si>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</si>
  <si>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</si>
  <si>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</si>
  <si>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</si>
  <si>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</si>
  <si>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</si>
  <si>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</si>
  <si>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</si>
  <si>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</si>
  <si>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</si>
  <si>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</si>
  <si>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</si>
  <si>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</si>
  <si>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</si>
  <si>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</si>
  <si>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</si>
  <si>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</si>
  <si>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</si>
  <si>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</si>
  <si>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</si>
  <si>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</si>
  <si>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</si>
  <si>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</si>
  <si>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</si>
  <si>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</si>
  <si>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</si>
  <si>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</si>
  <si>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</si>
  <si>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</si>
  <si>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</si>
  <si>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</si>
  <si>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</si>
  <si>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</si>
  <si>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</si>
  <si>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</si>
  <si>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</si>
  <si>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</si>
  <si>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</si>
  <si>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</si>
  <si>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</si>
  <si>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</si>
  <si>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</si>
  <si>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</si>
  <si>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</si>
  <si>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</si>
  <si>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</si>
  <si>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</si>
  <si>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</si>
  <si>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</si>
  <si>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</si>
  <si>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</si>
  <si>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</si>
  <si>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</si>
  <si>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</si>
  <si>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</si>
  <si>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</si>
  <si>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</si>
  <si>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</si>
  <si>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</si>
  <si>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</si>
  <si>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</si>
  <si>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</si>
  <si>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</si>
  <si>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</si>
  <si>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</si>
  <si>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</si>
  <si>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</si>
  <si>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</si>
  <si>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</si>
  <si>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</si>
  <si>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</si>
  <si>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</si>
  <si>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</si>
  <si>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</si>
  <si>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</si>
  <si>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</si>
  <si>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</si>
  <si>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</si>
  <si>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</si>
  <si>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</si>
  <si>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</si>
  <si>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</si>
  <si>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</si>
  <si>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</si>
  <si>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</si>
  <si>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</si>
  <si>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</si>
  <si>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</si>
  <si>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</si>
  <si>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</si>
  <si>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</si>
  <si>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</si>
  <si>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</si>
  <si>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</si>
  <si>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</si>
  <si>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</si>
  <si>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</si>
  <si>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</si>
  <si>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</si>
  <si>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</si>
  <si>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</si>
  <si>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</si>
  <si>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</si>
  <si>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</si>
  <si>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</si>
  <si>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</si>
  <si>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</si>
  <si>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</si>
  <si>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</si>
  <si>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</si>
  <si>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</si>
  <si>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</si>
  <si>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</si>
  <si>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</si>
  <si>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</si>
  <si>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</si>
  <si>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</si>
  <si>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</si>
  <si>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</si>
  <si>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</si>
  <si>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</si>
  <si>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</si>
  <si>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</si>
  <si>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</si>
  <si>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</si>
  <si>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</si>
  <si>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</si>
  <si>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</si>
  <si>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</si>
  <si>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</si>
  <si>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</si>
  <si>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</si>
  <si>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</si>
  <si>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</si>
  <si>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</si>
  <si>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</si>
  <si>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</si>
  <si>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</si>
  <si>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</si>
  <si>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</si>
  <si>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</si>
  <si>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</si>
  <si>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</si>
  <si>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</si>
  <si>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</si>
  <si>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</si>
  <si>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</si>
  <si>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</si>
  <si>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</si>
  <si>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</si>
  <si>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</si>
  <si>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</si>
  <si>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</si>
  <si>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</si>
  <si>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</si>
  <si>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</si>
  <si>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</si>
  <si>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</si>
  <si>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</si>
  <si>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</si>
  <si>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</si>
  <si>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</si>
  <si>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</si>
  <si>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</si>
  <si>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</si>
  <si>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</si>
  <si>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</si>
  <si>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</si>
  <si>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</si>
  <si>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</si>
  <si>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</si>
  <si>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</si>
  <si>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</si>
  <si>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</si>
  <si>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</si>
  <si>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</si>
  <si>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</si>
  <si>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</si>
  <si>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</si>
  <si>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</si>
  <si>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</si>
  <si>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</si>
  <si>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</si>
  <si>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</si>
  <si>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</si>
  <si>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</si>
  <si>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</si>
  <si>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</si>
  <si>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</si>
  <si>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</si>
  <si>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</si>
  <si>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</si>
  <si>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</si>
  <si>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</si>
  <si>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</si>
  <si>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</si>
  <si>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</si>
  <si>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</si>
  <si>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</si>
  <si>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</si>
  <si>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</si>
  <si>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</si>
  <si>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</si>
  <si>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</si>
  <si>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</si>
  <si>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</si>
  <si>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</si>
  <si>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</si>
  <si>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</si>
  <si>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</si>
  <si>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</si>
  <si>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</si>
  <si>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</si>
  <si>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</si>
  <si>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</si>
  <si>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</si>
  <si>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</si>
  <si>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</si>
  <si>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</si>
  <si>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</si>
  <si>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</si>
  <si>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</si>
  <si>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</si>
  <si>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</si>
  <si>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</si>
  <si>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</si>
  <si>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</si>
  <si>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</si>
  <si>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</si>
  <si>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</si>
  <si>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</si>
  <si>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</si>
  <si>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</si>
  <si>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</si>
  <si>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</si>
  <si>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</si>
  <si>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</si>
  <si>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</si>
  <si>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</si>
  <si>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</si>
  <si>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</si>
  <si>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</si>
  <si>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</si>
  <si>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</si>
  <si>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</si>
  <si>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</si>
  <si>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</si>
  <si>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</si>
  <si>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</si>
  <si>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</si>
  <si>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</si>
  <si>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</si>
  <si>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</si>
  <si>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</si>
  <si>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</si>
  <si>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</si>
  <si>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</si>
  <si>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</si>
  <si>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</si>
  <si>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</si>
  <si>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</si>
  <si>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</si>
  <si>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</si>
  <si>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</si>
  <si>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</si>
  <si>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</si>
  <si>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</si>
  <si>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</si>
  <si>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</si>
  <si>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</si>
  <si>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</si>
  <si>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</si>
  <si>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</si>
  <si>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</si>
  <si>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</si>
  <si>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</si>
  <si>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</si>
  <si>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</si>
  <si>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</si>
  <si>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</si>
  <si>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</si>
  <si>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</si>
  <si>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</si>
  <si>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</si>
  <si>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</si>
  <si>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</si>
  <si>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</si>
  <si>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</si>
  <si>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</si>
  <si>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</si>
  <si>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</si>
  <si>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</si>
  <si>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</si>
  <si>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</si>
  <si>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</si>
  <si>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</si>
  <si>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</si>
  <si>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</si>
  <si>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</si>
  <si>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</si>
  <si>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</si>
  <si>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</si>
  <si>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</si>
  <si>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</si>
  <si>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</si>
  <si>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</si>
  <si>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</si>
  <si>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</si>
  <si>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</si>
  <si>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</si>
  <si>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</si>
  <si>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</si>
  <si>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</si>
  <si>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</si>
  <si>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</si>
  <si>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</si>
  <si>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</si>
  <si>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</si>
  <si>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</si>
  <si>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</si>
  <si>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</si>
  <si>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</si>
  <si>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</si>
  <si>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</si>
  <si>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</si>
  <si>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</si>
  <si>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</si>
  <si>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</si>
  <si>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</si>
  <si>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</si>
  <si>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</si>
  <si>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</si>
  <si>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</si>
  <si>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</si>
  <si>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</si>
  <si>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</si>
  <si>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</si>
  <si>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</si>
  <si>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</si>
  <si>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</si>
  <si>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</si>
  <si>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</si>
  <si>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</si>
  <si>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</si>
  <si>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</si>
  <si>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</si>
  <si>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</si>
  <si>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</si>
  <si>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</si>
  <si>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</si>
  <si>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</si>
  <si>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</si>
  <si>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</si>
  <si>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</si>
  <si>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</si>
  <si>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</si>
  <si>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</si>
  <si>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</si>
  <si>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</si>
  <si>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</si>
  <si>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</si>
  <si>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</si>
  <si>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</si>
  <si>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</si>
  <si>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</si>
  <si>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</si>
  <si>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</si>
  <si>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</si>
  <si>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</si>
  <si>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</si>
  <si>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</si>
  <si>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</si>
  <si>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</si>
  <si>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</si>
  <si>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</si>
  <si>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</si>
  <si>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</si>
  <si>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</si>
  <si>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</si>
  <si>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</si>
  <si>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</si>
  <si>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</si>
  <si>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</si>
  <si>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</si>
  <si>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</si>
  <si>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</si>
  <si>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</si>
  <si>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</si>
  <si>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</si>
  <si>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</si>
  <si>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</si>
  <si>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</si>
  <si>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</si>
  <si>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</si>
  <si>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</si>
  <si>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</si>
  <si>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</si>
  <si>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</si>
  <si>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</si>
  <si>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</si>
  <si>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</si>
  <si>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</si>
  <si>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</si>
  <si>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</si>
  <si>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</si>
  <si>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</si>
  <si>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</si>
  <si>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</si>
  <si>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</si>
  <si>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</si>
  <si>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</si>
  <si>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</si>
  <si>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</si>
  <si>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</si>
  <si>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</si>
  <si>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</si>
  <si>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</si>
  <si>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</si>
  <si>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</si>
  <si>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</si>
  <si>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</si>
  <si>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</si>
  <si>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</si>
  <si>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</si>
  <si>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</si>
  <si>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</si>
  <si>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</si>
  <si>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</si>
  <si>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</si>
  <si>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</si>
  <si>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</si>
  <si>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</si>
  <si>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</si>
  <si>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</si>
  <si>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</si>
  <si>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</si>
  <si>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</si>
  <si>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</si>
  <si>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</si>
  <si>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</si>
  <si>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</si>
  <si>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</si>
  <si>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</si>
  <si>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</si>
  <si>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</si>
  <si>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</si>
  <si>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</si>
  <si>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</si>
  <si>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</si>
  <si>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</si>
  <si>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</si>
  <si>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</si>
  <si>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</si>
  <si>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</si>
  <si>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</si>
  <si>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</si>
  <si>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</si>
  <si>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</si>
  <si>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</si>
  <si>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</si>
  <si>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</si>
  <si>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</si>
  <si>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</si>
  <si>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</si>
  <si>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</si>
  <si>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</si>
  <si>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</si>
  <si>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</si>
  <si>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</si>
  <si>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</si>
  <si>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</si>
  <si>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</si>
  <si>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</si>
  <si>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</si>
  <si>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</si>
  <si>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</si>
  <si>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</si>
  <si>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</si>
  <si>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</si>
  <si>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</si>
  <si>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</si>
  <si>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</si>
  <si>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</si>
  <si>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</si>
  <si>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</si>
  <si>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</si>
  <si>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</si>
  <si>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</si>
  <si>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</si>
  <si>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</si>
  <si>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</si>
  <si>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</si>
  <si>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</si>
  <si>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</si>
  <si>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</si>
  <si>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</si>
  <si>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</si>
  <si>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</si>
  <si>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</si>
  <si>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</si>
  <si>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</si>
  <si>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</si>
  <si>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</si>
  <si>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</si>
  <si>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</si>
  <si>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</si>
  <si>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</si>
  <si>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</si>
  <si>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</si>
  <si>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</si>
  <si>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</si>
  <si>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</si>
  <si>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</si>
  <si>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</si>
  <si>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</si>
  <si>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</si>
  <si>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</si>
  <si>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</si>
  <si>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</si>
  <si>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</si>
  <si>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</si>
  <si>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</si>
  <si>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</si>
  <si>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</si>
  <si>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</si>
  <si>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</si>
  <si>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</si>
  <si>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</si>
  <si>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</si>
  <si>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</si>
  <si>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</si>
  <si>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</si>
  <si>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</si>
  <si>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</si>
  <si>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</si>
  <si>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</si>
  <si>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</si>
  <si>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</si>
  <si>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</si>
  <si>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</si>
  <si>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</si>
  <si>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</si>
  <si>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</si>
  <si>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</si>
  <si>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</si>
  <si>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</si>
  <si>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</si>
  <si>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</si>
  <si>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</si>
  <si>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</si>
  <si>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</si>
  <si>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</si>
  <si>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</si>
  <si>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</si>
  <si>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</si>
  <si>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</si>
  <si>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</si>
  <si>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</si>
  <si>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</si>
  <si>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</si>
  <si>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</si>
  <si>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</si>
  <si>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</si>
  <si>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</si>
  <si>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</si>
  <si>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</si>
  <si>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</si>
  <si>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</si>
  <si>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</si>
  <si>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</si>
  <si>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</si>
  <si>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</si>
  <si>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</si>
  <si>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</si>
  <si>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</si>
  <si>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</si>
  <si>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</si>
  <si>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</si>
  <si>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</si>
  <si>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</si>
  <si>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</si>
  <si>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</si>
  <si>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</si>
  <si>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</si>
  <si>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</si>
  <si>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</si>
  <si>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</si>
  <si>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</si>
  <si>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</si>
  <si>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</si>
  <si>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</si>
  <si>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</si>
  <si>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</si>
  <si>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</si>
  <si>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</si>
  <si>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</si>
  <si>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</si>
  <si>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</si>
  <si>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</si>
  <si>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</si>
  <si>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</si>
  <si>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</si>
  <si>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</si>
  <si>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</si>
  <si>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</si>
  <si>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</si>
  <si>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</si>
  <si>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</si>
  <si>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</si>
  <si>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</si>
  <si>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</si>
  <si>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</si>
  <si>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</si>
  <si>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</si>
  <si>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</si>
  <si>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</si>
  <si>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</si>
  <si>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</si>
  <si>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</si>
  <si>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</si>
  <si>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</si>
  <si>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</si>
  <si>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</si>
  <si>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</si>
  <si>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</si>
  <si>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</si>
  <si>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</si>
  <si>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</si>
  <si>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</si>
  <si>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</si>
  <si>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</si>
  <si>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</si>
  <si>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</si>
  <si>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</si>
  <si>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</si>
  <si>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</si>
  <si>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</si>
  <si>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</si>
  <si>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</si>
  <si>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</si>
  <si>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</si>
  <si>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</si>
  <si>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</si>
  <si>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</si>
  <si>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</si>
  <si>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</si>
  <si>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</si>
  <si>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</si>
  <si>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</si>
  <si>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</si>
  <si>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</si>
  <si>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</si>
  <si>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</si>
  <si>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</si>
  <si>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</si>
  <si>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</si>
  <si>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</si>
  <si>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</si>
  <si>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</si>
  <si>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</si>
  <si>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</si>
  <si>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</si>
  <si>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</si>
  <si>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</si>
  <si>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</si>
  <si>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</si>
  <si>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</si>
  <si>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</si>
  <si>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</si>
  <si>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</si>
  <si>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</si>
  <si>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</si>
  <si>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</si>
  <si>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</si>
  <si>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</si>
  <si>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</si>
  <si>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</si>
  <si>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</si>
  <si>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</si>
  <si>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</si>
  <si>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</si>
  <si>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</si>
  <si>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</si>
  <si>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</si>
  <si>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</si>
  <si>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</si>
  <si>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</si>
  <si>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</si>
  <si>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</si>
  <si>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</si>
  <si>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</si>
  <si>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</si>
  <si>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</si>
  <si>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</si>
  <si>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</si>
  <si>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</si>
  <si>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</si>
  <si>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</si>
  <si>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</si>
  <si>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</si>
  <si>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</si>
  <si>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</si>
  <si>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</si>
  <si>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</si>
  <si>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</si>
  <si>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</si>
  <si>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</si>
  <si>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</si>
  <si>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</si>
  <si>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</si>
  <si>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</si>
  <si>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</si>
  <si>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</si>
  <si>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</si>
  <si>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</si>
  <si>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</si>
  <si>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</si>
  <si>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</si>
  <si>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</si>
  <si>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</si>
  <si>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</si>
  <si>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</si>
  <si>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</si>
  <si>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</si>
  <si>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</si>
  <si>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</si>
  <si>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</si>
  <si>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</si>
  <si>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</si>
  <si>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</si>
  <si>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</si>
  <si>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</si>
  <si>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</si>
  <si>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</si>
  <si>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</si>
  <si>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</si>
  <si>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</si>
  <si>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</si>
  <si>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</si>
  <si>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</si>
  <si>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</si>
  <si>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</si>
  <si>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</si>
  <si>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</si>
  <si>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</si>
  <si>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</si>
  <si>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</si>
  <si>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</si>
  <si>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</si>
  <si>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</si>
  <si>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</si>
  <si>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</si>
  <si>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</si>
  <si>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</si>
  <si>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</si>
  <si>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</si>
  <si>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</si>
  <si>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</si>
  <si>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</si>
  <si>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</si>
  <si>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</si>
  <si>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</si>
  <si>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</si>
  <si>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</si>
  <si>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</si>
  <si>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</si>
  <si>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</si>
  <si>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</si>
  <si>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</si>
  <si>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</si>
  <si>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</si>
  <si>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</si>
  <si>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</si>
  <si>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</si>
  <si>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</si>
  <si>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</si>
  <si>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</si>
  <si>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</si>
  <si>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</si>
  <si>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</si>
  <si>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</si>
  <si>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</si>
  <si>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</si>
  <si>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</si>
  <si>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</si>
  <si>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</si>
  <si>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</si>
  <si>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</si>
  <si>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</si>
  <si>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</si>
  <si>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</si>
  <si>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</si>
  <si>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</si>
  <si>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</si>
  <si>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</si>
  <si>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</si>
  <si>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</si>
  <si>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</si>
  <si>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</si>
  <si>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</si>
  <si>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</si>
  <si>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</si>
  <si>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</si>
  <si>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</si>
  <si>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</si>
  <si>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</si>
  <si>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</si>
  <si>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</si>
  <si>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</si>
  <si>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</si>
  <si>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</si>
  <si>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</si>
  <si>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</si>
  <si>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</si>
  <si>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</si>
  <si>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</si>
  <si>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</si>
  <si>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</si>
  <si>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</si>
  <si>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</si>
  <si>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</si>
  <si>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</si>
  <si>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</si>
  <si>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</si>
  <si>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</si>
  <si>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</si>
  <si>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</si>
  <si>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</si>
  <si>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</si>
  <si>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</si>
  <si>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</si>
  <si>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</si>
  <si>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</si>
  <si>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</si>
  <si>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</si>
  <si>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</si>
  <si>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</si>
  <si>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</si>
  <si>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</si>
  <si>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</si>
  <si>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</si>
  <si>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</si>
  <si>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</si>
  <si>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</si>
  <si>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</si>
  <si>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</si>
  <si>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</si>
  <si>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</si>
  <si>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</si>
  <si>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</si>
  <si>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</si>
  <si>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</si>
  <si>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</si>
  <si>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</si>
  <si>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</si>
  <si>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</si>
  <si>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</si>
  <si>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</si>
  <si>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</si>
  <si>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</si>
  <si>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</si>
  <si>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</si>
  <si>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</si>
  <si>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</si>
  <si>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</si>
  <si>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</si>
  <si>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</si>
  <si>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</si>
  <si>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</si>
  <si>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</si>
  <si>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</si>
  <si>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</si>
  <si>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</si>
  <si>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</si>
  <si>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</si>
  <si>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</si>
  <si>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</si>
  <si>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</si>
  <si>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</si>
  <si>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</si>
  <si>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</si>
  <si>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</si>
  <si>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</si>
  <si>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</si>
  <si>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</si>
  <si>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</si>
  <si>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</si>
  <si>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</si>
  <si>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</si>
  <si>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</si>
  <si>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</si>
  <si>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</si>
  <si>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</si>
  <si>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</si>
  <si>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</si>
  <si>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</si>
  <si>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</si>
  <si>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</si>
  <si>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</si>
  <si>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</si>
  <si>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</si>
  <si>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</si>
  <si>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</si>
  <si>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</si>
  <si>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</si>
  <si>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</si>
  <si>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</si>
  <si>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</si>
  <si>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</si>
  <si>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</si>
  <si>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</si>
  <si>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</si>
  <si>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</si>
  <si>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</si>
  <si>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</si>
  <si>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</si>
  <si>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</si>
  <si>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</si>
  <si>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</si>
  <si>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</si>
  <si>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</si>
  <si>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</si>
  <si>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</si>
  <si>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</si>
  <si>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</si>
  <si>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</si>
  <si>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</si>
  <si>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</si>
  <si>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</si>
  <si>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</si>
  <si>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</si>
  <si>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</si>
  <si>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</si>
  <si>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</si>
  <si>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</si>
  <si>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</si>
  <si>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</si>
  <si>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</si>
  <si>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</si>
  <si>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</si>
  <si>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</si>
  <si>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</si>
  <si>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</si>
  <si>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</si>
  <si>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</si>
  <si>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</si>
  <si>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</si>
  <si>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</si>
  <si>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</si>
  <si>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</si>
  <si>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</si>
  <si>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</si>
  <si>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</si>
  <si>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</si>
  <si>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</si>
  <si>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</si>
  <si>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</si>
  <si>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</si>
  <si>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</si>
  <si>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</si>
  <si>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</si>
  <si>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</si>
  <si>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</si>
  <si>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</si>
  <si>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</si>
  <si>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</si>
  <si>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</si>
  <si>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</si>
  <si>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</si>
  <si>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</si>
  <si>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</si>
  <si>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</si>
  <si>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</si>
  <si>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</si>
  <si>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</si>
  <si>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</si>
  <si>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</si>
  <si>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</si>
  <si>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</si>
  <si>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</si>
  <si>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</si>
  <si>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</si>
  <si>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</si>
  <si>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</si>
  <si>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</si>
  <si>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</si>
  <si>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</si>
  <si>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</si>
  <si>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</si>
  <si>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</si>
  <si>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</si>
  <si>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</si>
  <si>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</si>
  <si>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</si>
  <si>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</si>
  <si>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</si>
  <si>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</si>
  <si>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</si>
  <si>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</si>
  <si>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</si>
  <si>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</si>
  <si>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</si>
  <si>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</si>
  <si>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</si>
  <si>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</si>
  <si>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</si>
  <si>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</si>
  <si>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</si>
  <si>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</si>
  <si>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</si>
  <si>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</si>
  <si>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</si>
  <si>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</si>
  <si>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</si>
  <si>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</si>
  <si>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</si>
  <si>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</si>
  <si>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</si>
  <si>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</si>
  <si>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</si>
  <si>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</si>
  <si>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</si>
  <si>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</si>
  <si>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</si>
  <si>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</si>
  <si>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</si>
  <si>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</si>
  <si>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</si>
  <si>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</si>
  <si>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</si>
  <si>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</si>
  <si>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</si>
  <si>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</si>
  <si>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</si>
  <si>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</si>
  <si>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</si>
  <si>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</si>
  <si>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</si>
  <si>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</si>
  <si>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</si>
  <si>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</si>
  <si>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</si>
  <si>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</si>
  <si>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</si>
  <si>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</si>
  <si>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</si>
  <si>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</si>
  <si>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</si>
  <si>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</si>
  <si>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</si>
  <si>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</si>
  <si>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</si>
  <si>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</si>
  <si>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</si>
  <si>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</si>
  <si>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</si>
  <si>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</si>
  <si>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</si>
  <si>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</si>
  <si>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</si>
  <si>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</si>
  <si>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</si>
  <si>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</si>
  <si>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</si>
  <si>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</si>
  <si>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</si>
  <si>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</si>
  <si>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</si>
  <si>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</si>
  <si>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</si>
  <si>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</si>
  <si>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</si>
  <si>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</si>
  <si>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</si>
  <si>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</si>
  <si>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</si>
  <si>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</si>
  <si>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</si>
  <si>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</si>
  <si>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</si>
  <si>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</si>
  <si>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</si>
  <si>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</si>
  <si>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</si>
  <si>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</si>
  <si>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</si>
  <si>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</si>
  <si>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</si>
  <si>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</si>
  <si>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</si>
  <si>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</si>
  <si>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</si>
  <si>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</si>
  <si>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</si>
  <si>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</si>
  <si>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</si>
  <si>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</si>
  <si>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</si>
  <si>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</si>
  <si>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</si>
  <si>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</si>
  <si>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</si>
  <si>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</si>
  <si>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</si>
  <si>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</si>
  <si>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</si>
  <si>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</si>
  <si>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</si>
  <si>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</si>
  <si>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</si>
  <si>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</si>
  <si>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</si>
  <si>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</si>
  <si>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</si>
  <si>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</si>
  <si>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</si>
  <si>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</si>
  <si>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</si>
  <si>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</si>
  <si>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</si>
  <si>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</si>
  <si>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</si>
  <si>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</si>
  <si>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</si>
  <si>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</si>
  <si>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</si>
  <si>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</si>
  <si>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</si>
  <si>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</si>
  <si>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</si>
  <si>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</si>
  <si>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</si>
  <si>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</si>
  <si>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</si>
  <si>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</si>
  <si>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</si>
  <si>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</si>
  <si>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</si>
  <si>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</si>
  <si>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</si>
  <si>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</si>
  <si>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</si>
  <si>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</si>
  <si>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</si>
  <si>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</si>
  <si>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</si>
  <si>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</si>
  <si>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</si>
  <si>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</si>
  <si>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</si>
  <si>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</si>
  <si>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</si>
  <si>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</si>
  <si>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</si>
  <si>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</si>
  <si>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</si>
  <si>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</si>
  <si>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</si>
  <si>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</si>
  <si>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</si>
  <si>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</si>
  <si>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</si>
  <si>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</si>
  <si>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</si>
  <si>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</si>
  <si>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</si>
  <si>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</si>
  <si>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</si>
  <si>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</si>
  <si>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</si>
  <si>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</si>
  <si>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</si>
  <si>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</si>
  <si>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</si>
  <si>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</si>
  <si>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</si>
  <si>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</si>
  <si>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</si>
  <si>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</si>
  <si>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</si>
  <si>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</si>
  <si>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</si>
  <si>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</si>
  <si>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</si>
  <si>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</si>
  <si>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</si>
  <si>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</si>
  <si>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</si>
  <si>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</si>
  <si>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</si>
  <si>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</si>
  <si>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</si>
  <si>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</si>
  <si>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</si>
  <si>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</si>
  <si>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</si>
  <si>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</si>
  <si>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</si>
  <si>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</si>
  <si>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</si>
  <si>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</si>
  <si>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</si>
  <si>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</si>
  <si>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</si>
  <si>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</si>
  <si>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</si>
  <si>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</si>
  <si>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</si>
  <si>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</si>
  <si>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</si>
  <si>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</si>
  <si>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</si>
  <si>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</si>
  <si>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</si>
  <si>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</si>
  <si>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</si>
  <si>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</si>
  <si>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</si>
  <si>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</si>
  <si>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</si>
  <si>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</si>
  <si>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</si>
  <si>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</si>
  <si>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</si>
  <si>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</si>
  <si>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</si>
  <si>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</si>
  <si>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</si>
  <si>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</si>
  <si>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</si>
  <si>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</si>
  <si>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</si>
  <si>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</si>
  <si>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</si>
  <si>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</si>
  <si>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</si>
  <si>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</si>
  <si>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</si>
  <si>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</si>
  <si>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</si>
  <si>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</si>
  <si>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</si>
  <si>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</si>
  <si>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</si>
  <si>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</si>
  <si>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</si>
  <si>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</si>
  <si>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</si>
  <si>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</si>
  <si>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</si>
  <si>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</si>
  <si>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</si>
  <si>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</si>
  <si>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</si>
  <si>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</si>
  <si>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</si>
  <si>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</si>
  <si>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</si>
  <si>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</si>
  <si>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</si>
  <si>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</si>
  <si>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</si>
  <si>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</si>
  <si>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</si>
  <si>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</si>
  <si>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</si>
  <si>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</si>
  <si>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</si>
  <si>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</si>
  <si>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</si>
  <si>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</si>
  <si>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</si>
  <si>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</si>
  <si>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</si>
  <si>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</si>
  <si>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</si>
  <si>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</si>
  <si>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</si>
  <si>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</si>
  <si>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</si>
  <si>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</si>
  <si>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</si>
  <si>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</si>
  <si>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</si>
  <si>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</si>
  <si>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</si>
  <si>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</si>
  <si>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</si>
  <si>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</si>
  <si>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</si>
  <si>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</si>
  <si>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</si>
  <si>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</si>
  <si>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</si>
  <si>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</si>
  <si>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</si>
  <si>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</si>
  <si>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</si>
  <si>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</si>
  <si>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</si>
  <si>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</si>
  <si>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</si>
  <si>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</si>
  <si>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</si>
  <si>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</si>
  <si>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</si>
  <si>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</si>
  <si>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</si>
  <si>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</si>
  <si>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</si>
  <si>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</si>
  <si>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</si>
  <si>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</si>
  <si>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</si>
  <si>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</si>
  <si>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</si>
  <si>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</si>
  <si>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</si>
  <si>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</si>
  <si>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</si>
  <si>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</si>
  <si>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</si>
  <si>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</si>
  <si>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</si>
  <si>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</si>
  <si>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</si>
  <si>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</si>
  <si>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</si>
  <si>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</si>
  <si>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</si>
  <si>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</si>
  <si>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</si>
  <si>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</si>
  <si>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</si>
  <si>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</si>
  <si>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</si>
  <si>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</si>
  <si>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</si>
  <si>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</si>
  <si>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</si>
  <si>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</si>
  <si>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</si>
  <si>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</si>
  <si>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</si>
  <si>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</si>
  <si>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</si>
  <si>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</si>
  <si>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</si>
  <si>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</si>
  <si>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</si>
  <si>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</si>
  <si>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</si>
  <si>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</si>
  <si>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</si>
  <si>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</si>
  <si>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</si>
  <si>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</si>
  <si>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</si>
  <si>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</si>
  <si>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</si>
  <si>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</si>
  <si>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</si>
  <si>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</si>
  <si>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</si>
  <si>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</si>
  <si>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</si>
  <si>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</si>
  <si>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</si>
  <si>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</si>
  <si>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</si>
  <si>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</si>
  <si>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</si>
  <si>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</si>
  <si>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</si>
  <si>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</si>
  <si>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</si>
  <si>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</si>
  <si>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</si>
  <si>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</si>
  <si>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</si>
  <si>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</si>
  <si>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</si>
  <si>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</si>
  <si>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</si>
  <si>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</si>
  <si>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</si>
  <si>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</si>
  <si>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</si>
  <si>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</si>
  <si>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</si>
  <si>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</si>
  <si>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</si>
  <si>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</si>
  <si>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</si>
  <si>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</si>
  <si>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</si>
  <si>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</si>
  <si>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</si>
  <si>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</si>
  <si>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</si>
  <si>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</si>
  <si>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</si>
  <si>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</si>
  <si>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</si>
  <si>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</si>
  <si>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</si>
  <si>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</si>
  <si>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</si>
  <si>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</si>
  <si>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</si>
  <si>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</si>
  <si>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</si>
  <si>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</si>
  <si>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</si>
  <si>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</si>
  <si>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</si>
  <si>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</si>
  <si>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</si>
  <si>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</si>
  <si>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</si>
  <si>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</si>
  <si>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</si>
  <si>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</si>
  <si>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</si>
  <si>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</si>
  <si>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</si>
  <si>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</si>
  <si>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</si>
  <si>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</si>
  <si>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</si>
  <si>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</si>
  <si>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</si>
  <si>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</si>
  <si>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</si>
  <si>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</si>
  <si>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</si>
  <si>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</si>
  <si>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</si>
  <si>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</si>
  <si>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</si>
  <si>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</si>
  <si>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</si>
  <si>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</si>
  <si>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</si>
  <si>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</si>
  <si>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</si>
  <si>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</si>
  <si>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</si>
  <si>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</si>
  <si>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</si>
  <si>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</si>
  <si>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</si>
  <si>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</si>
  <si>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</si>
  <si>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</si>
  <si>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</si>
  <si>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</si>
  <si>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</si>
  <si>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</si>
  <si>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</si>
  <si>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</si>
  <si>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</si>
  <si>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</si>
  <si>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</si>
  <si>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</si>
  <si>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</si>
  <si>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</si>
  <si>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</si>
  <si>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</si>
  <si>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</si>
  <si>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</si>
  <si>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</si>
  <si>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</si>
  <si>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</si>
  <si>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</si>
  <si>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</si>
  <si>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</si>
  <si>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</si>
  <si>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</si>
  <si>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</si>
  <si>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</si>
  <si>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</si>
  <si>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</si>
  <si>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</si>
  <si>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</si>
  <si>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</si>
  <si>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</si>
  <si>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</si>
  <si>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</si>
  <si>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</si>
  <si>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</si>
  <si>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</si>
  <si>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</si>
  <si>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</si>
  <si>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</si>
  <si>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</si>
  <si>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</si>
  <si>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</si>
  <si>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</si>
  <si>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</si>
  <si>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</si>
  <si>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</si>
  <si>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</si>
  <si>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</si>
  <si>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</si>
  <si>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</si>
  <si>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</si>
  <si>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</si>
  <si>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</si>
  <si>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</si>
  <si>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</si>
  <si>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</si>
  <si>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</si>
  <si>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</si>
  <si>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</si>
  <si>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</si>
  <si>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</si>
  <si>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</si>
  <si>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</si>
  <si>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</si>
  <si>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</si>
  <si>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</si>
  <si>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</si>
  <si>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</si>
  <si>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</si>
  <si>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</si>
  <si>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</si>
  <si>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</si>
  <si>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</si>
  <si>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</si>
  <si>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</si>
  <si>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</si>
  <si>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</si>
  <si>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</si>
  <si>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</si>
  <si>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</si>
  <si>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</si>
  <si>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</si>
  <si>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</si>
  <si>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</si>
  <si>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</si>
  <si>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</si>
  <si>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</si>
  <si>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</si>
  <si>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</si>
  <si>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</si>
  <si>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</si>
  <si>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</si>
  <si>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</si>
  <si>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</si>
  <si>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</si>
  <si>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</si>
  <si>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</si>
  <si>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</si>
  <si>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</si>
  <si>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</si>
  <si>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</si>
  <si>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</si>
  <si>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</si>
  <si>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</si>
  <si>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</si>
  <si>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</si>
  <si>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</si>
  <si>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</si>
  <si>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</si>
  <si>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</si>
  <si>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</si>
  <si>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</si>
  <si>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</si>
  <si>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</si>
  <si>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</si>
  <si>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</si>
  <si>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</si>
  <si>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</si>
  <si>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</si>
  <si>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</si>
  <si>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</si>
  <si>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</si>
  <si>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</si>
  <si>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</si>
  <si>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</si>
  <si>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</si>
  <si>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</si>
  <si>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</si>
  <si>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</si>
  <si>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</si>
  <si>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</si>
  <si>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</si>
  <si>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</si>
  <si>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</si>
  <si>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</si>
  <si>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</si>
  <si>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</si>
  <si>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</si>
  <si>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</si>
  <si>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</si>
  <si>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</si>
  <si>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</si>
  <si>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</si>
  <si>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</si>
  <si>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</si>
  <si>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</si>
  <si>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</si>
  <si>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</si>
  <si>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</si>
  <si>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</si>
  <si>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</si>
  <si>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</si>
  <si>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</si>
  <si>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</si>
  <si>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</si>
  <si>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</si>
  <si>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</si>
  <si>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</si>
  <si>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</si>
  <si>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</si>
  <si>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</si>
  <si>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</si>
  <si>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</si>
  <si>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</si>
  <si>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</si>
  <si>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</si>
  <si>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</si>
  <si>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</si>
  <si>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</si>
  <si>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</si>
  <si>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</si>
  <si>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</si>
  <si>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</si>
  <si>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</si>
  <si>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</si>
  <si>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</si>
  <si>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</si>
  <si>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</si>
  <si>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</si>
  <si>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</si>
  <si>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</si>
  <si>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</si>
  <si>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</si>
  <si>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</si>
  <si>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</si>
  <si>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</si>
  <si>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</si>
  <si>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</si>
  <si>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</si>
  <si>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</si>
  <si>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</si>
  <si>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</si>
  <si>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</si>
  <si>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</si>
  <si>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</si>
  <si>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</si>
  <si>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</si>
  <si>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</si>
  <si>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</si>
  <si>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</si>
  <si>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</si>
  <si>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</si>
  <si>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</si>
  <si>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</si>
  <si>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</si>
  <si>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</si>
  <si>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</si>
  <si>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</si>
  <si>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</si>
  <si>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</si>
  <si>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</si>
  <si>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</si>
  <si>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</si>
  <si>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</si>
  <si>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</si>
  <si>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</si>
  <si>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</si>
  <si>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</si>
  <si>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</si>
  <si>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</si>
  <si>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</si>
  <si>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</si>
  <si>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</si>
  <si>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</si>
  <si>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</si>
  <si>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</si>
  <si>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</si>
  <si>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</si>
  <si>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</si>
  <si>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</si>
  <si>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</si>
  <si>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</si>
  <si>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</si>
  <si>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</si>
  <si>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</si>
  <si>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</si>
  <si>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</si>
  <si>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</si>
  <si>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</si>
  <si>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</si>
  <si>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</si>
  <si>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</si>
  <si>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</si>
  <si>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</si>
  <si>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</si>
  <si>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</si>
  <si>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</si>
  <si>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</si>
  <si>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</si>
  <si>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</si>
  <si>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</si>
  <si>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</si>
  <si>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</si>
  <si>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</si>
  <si>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</si>
  <si>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</si>
  <si>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</si>
  <si>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</si>
  <si>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</si>
  <si>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</si>
  <si>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</si>
  <si>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</si>
  <si>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</si>
  <si>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</si>
  <si>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</si>
  <si>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</si>
  <si>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</si>
  <si>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</si>
  <si>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</si>
  <si>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</si>
  <si>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</si>
  <si>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</si>
  <si>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</si>
  <si>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</si>
  <si>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</si>
  <si>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</si>
  <si>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</si>
  <si>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</si>
  <si>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</si>
  <si>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</si>
  <si>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</si>
  <si>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</si>
  <si>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</si>
  <si>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</si>
  <si>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</si>
  <si>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</si>
  <si>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</si>
  <si>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</si>
  <si>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</si>
  <si>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</si>
  <si>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</si>
  <si>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</si>
  <si>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</si>
  <si>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</si>
  <si>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</si>
  <si>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</si>
  <si>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</si>
  <si>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</si>
  <si>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</si>
  <si>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</si>
  <si>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</si>
  <si>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</si>
  <si>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</si>
  <si>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</si>
  <si>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</si>
  <si>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</si>
  <si>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</si>
  <si>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</si>
  <si>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</si>
  <si>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</si>
  <si>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</si>
  <si>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</si>
  <si>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</si>
  <si>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</si>
  <si>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</si>
  <si>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</si>
  <si>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</si>
  <si>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</si>
  <si>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</si>
  <si>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</si>
  <si>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</si>
  <si>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</si>
  <si>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</si>
  <si>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</si>
  <si>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</si>
  <si>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</si>
  <si>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</si>
  <si>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</si>
  <si>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</si>
  <si>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</si>
  <si>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</si>
  <si>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</si>
  <si>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</si>
  <si>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</si>
  <si>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</si>
  <si>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</si>
  <si>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</si>
  <si>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</si>
  <si>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</si>
  <si>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</si>
  <si>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</si>
  <si>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</si>
  <si>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</si>
  <si>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</si>
  <si>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</si>
  <si>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</si>
  <si>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</si>
  <si>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</si>
  <si>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</si>
  <si>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</si>
  <si>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</si>
  <si>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</si>
  <si>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</si>
  <si>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</si>
  <si>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</si>
  <si>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</si>
  <si>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</si>
  <si>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</si>
  <si>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</si>
  <si>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</si>
  <si>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</si>
  <si>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</si>
  <si>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</si>
  <si>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</si>
  <si>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</si>
  <si>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</si>
  <si>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</si>
  <si>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</si>
  <si>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</si>
  <si>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</si>
  <si>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</si>
  <si>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</si>
  <si>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</si>
  <si>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</si>
  <si>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</si>
  <si>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</si>
  <si>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</si>
  <si>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</si>
  <si>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</si>
  <si>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</si>
  <si>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</si>
  <si>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</si>
  <si>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</si>
  <si>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</si>
  <si>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</si>
  <si>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</si>
  <si>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</si>
  <si>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</si>
  <si>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</si>
  <si>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</si>
  <si>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</si>
  <si>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</si>
  <si>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</si>
  <si>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</si>
  <si>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</si>
  <si>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</si>
  <si>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</si>
  <si>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</si>
  <si>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</si>
  <si>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</si>
  <si>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</si>
  <si>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</si>
  <si>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</si>
  <si>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</si>
  <si>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</si>
  <si>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</si>
  <si>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</si>
  <si>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</si>
  <si>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</si>
  <si>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</si>
  <si>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</si>
  <si>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</si>
  <si>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</si>
  <si>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</si>
  <si>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</si>
  <si>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</si>
  <si>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</si>
  <si>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</si>
  <si>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</si>
  <si>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</si>
  <si>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</si>
  <si>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</si>
  <si>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</si>
  <si>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</si>
  <si>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</si>
  <si>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</si>
  <si>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</si>
  <si>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</si>
  <si>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</si>
  <si>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</si>
  <si>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</si>
  <si>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</si>
  <si>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</si>
  <si>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</si>
  <si>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</si>
  <si>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</si>
  <si>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</si>
  <si>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</si>
  <si>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</si>
  <si>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</si>
  <si>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</si>
  <si>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</si>
  <si>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</si>
  <si>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</si>
  <si>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</si>
  <si>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</si>
  <si>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</si>
  <si>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</si>
  <si>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</si>
  <si>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</si>
  <si>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</si>
  <si>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</si>
  <si>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</si>
  <si>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</si>
  <si>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</si>
  <si>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</si>
  <si>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</si>
  <si>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</si>
  <si>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</si>
  <si>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</si>
  <si>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</si>
  <si>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</si>
  <si>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</si>
  <si>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</si>
  <si>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</si>
  <si>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</si>
  <si>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</si>
  <si>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</si>
  <si>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</si>
  <si>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</si>
  <si>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</si>
  <si>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</si>
  <si>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</si>
  <si>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</si>
  <si>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</si>
  <si>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</si>
  <si>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</si>
  <si>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</si>
  <si>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</si>
  <si>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</si>
  <si>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</si>
  <si>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</si>
  <si>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</si>
  <si>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</si>
  <si>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</si>
  <si>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</si>
  <si>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</si>
  <si>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</si>
  <si>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</si>
  <si>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</si>
  <si>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</si>
  <si>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</si>
  <si>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</si>
  <si>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</si>
  <si>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</si>
  <si>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</si>
  <si>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</si>
  <si>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</si>
  <si>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</si>
  <si>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</si>
  <si>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</si>
  <si>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</si>
  <si>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</si>
  <si>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</si>
  <si>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</si>
  <si>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</si>
  <si>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</si>
  <si>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</si>
  <si>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</si>
  <si>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</si>
  <si>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</si>
  <si>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</si>
  <si>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</si>
  <si>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</si>
  <si>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</si>
  <si>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</si>
  <si>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</si>
  <si>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</si>
  <si>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</si>
  <si>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</si>
  <si>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</si>
  <si>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</si>
  <si>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</si>
  <si>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</si>
  <si>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</si>
  <si>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</si>
  <si>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</si>
  <si>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</si>
  <si>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</si>
  <si>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</si>
  <si>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</si>
  <si>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</si>
  <si>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</si>
  <si>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</si>
  <si>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</si>
  <si>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</si>
  <si>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</si>
  <si>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</si>
  <si>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</si>
  <si>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</si>
  <si>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</si>
  <si>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</si>
  <si>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</si>
  <si>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</si>
  <si>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</si>
  <si>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</si>
  <si>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</si>
  <si>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</si>
  <si>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</si>
  <si>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</si>
  <si>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</si>
  <si>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</si>
  <si>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</si>
  <si>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</si>
  <si>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</si>
  <si>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</si>
  <si>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</si>
  <si>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</si>
  <si>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</si>
  <si>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</si>
  <si>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</si>
  <si>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</si>
  <si>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</si>
  <si>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</si>
  <si>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</si>
  <si>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</si>
  <si>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</si>
  <si>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</si>
  <si>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</si>
  <si>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</si>
  <si>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</si>
  <si>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</si>
  <si>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</si>
  <si>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</si>
  <si>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</si>
  <si>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</si>
  <si>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</si>
  <si>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</si>
  <si>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</si>
  <si>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</si>
  <si>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</si>
  <si>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</si>
  <si>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</si>
  <si>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</si>
  <si>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</si>
  <si>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</si>
  <si>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</si>
  <si>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</si>
  <si>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</si>
  <si>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</si>
  <si>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</si>
  <si>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</si>
  <si>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</si>
  <si>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</si>
  <si>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</si>
  <si>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</si>
  <si>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</si>
  <si>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</si>
  <si>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</si>
  <si>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</si>
  <si>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</si>
  <si>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</si>
  <si>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</si>
  <si>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</si>
  <si>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</si>
  <si>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</si>
  <si>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</si>
  <si>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</si>
  <si>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</si>
  <si>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</si>
  <si>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</si>
  <si>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</si>
  <si>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</si>
  <si>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</si>
  <si>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</si>
  <si>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</si>
  <si>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</si>
  <si>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</si>
  <si>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</si>
  <si>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</si>
  <si>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</si>
  <si>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</si>
  <si>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</si>
  <si>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</si>
  <si>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</si>
  <si>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</si>
  <si>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</si>
  <si>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</si>
  <si>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</si>
  <si>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</si>
  <si>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</si>
  <si>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</si>
  <si>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</si>
  <si>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</si>
  <si>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</si>
  <si>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</si>
  <si>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</si>
  <si>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</si>
  <si>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</si>
  <si>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</si>
  <si>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</si>
  <si>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</si>
  <si>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</si>
  <si>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</si>
  <si>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</si>
  <si>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</si>
  <si>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</si>
  <si>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</si>
  <si>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</si>
  <si>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</si>
  <si>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</si>
  <si>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</si>
  <si>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</si>
  <si>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</si>
  <si>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</si>
  <si>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</si>
  <si>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</si>
  <si>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</si>
  <si>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</si>
  <si>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</si>
  <si>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</si>
  <si>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</si>
  <si>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</si>
  <si>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</si>
  <si>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</si>
  <si>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</si>
  <si>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</si>
  <si>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</si>
  <si>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</si>
  <si>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</si>
  <si>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</si>
  <si>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</si>
  <si>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</si>
  <si>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</si>
  <si>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</si>
  <si>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</si>
  <si>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</si>
  <si>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</si>
  <si>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</si>
  <si>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</si>
  <si>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</si>
  <si>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</si>
  <si>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</si>
  <si>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</si>
  <si>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</si>
  <si>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</si>
  <si>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</si>
  <si>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</si>
  <si>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</si>
  <si>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</si>
  <si>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</si>
  <si>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</si>
  <si>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</si>
  <si>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</si>
  <si>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</si>
  <si>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</si>
  <si>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</si>
  <si>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</si>
  <si>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</si>
  <si>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</si>
  <si>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</si>
  <si>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</si>
  <si>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</si>
  <si>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</si>
  <si>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</si>
  <si>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</si>
  <si>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</si>
  <si>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</si>
  <si>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</si>
  <si>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</si>
  <si>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</si>
  <si>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</si>
  <si>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</si>
  <si>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</si>
  <si>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</si>
  <si>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</si>
  <si>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</si>
  <si>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</si>
  <si>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</si>
  <si>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</si>
  <si>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</si>
  <si>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</si>
  <si>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</si>
  <si>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</si>
  <si>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</si>
  <si>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</si>
  <si>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</si>
  <si>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</si>
  <si>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</si>
  <si>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</si>
  <si>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</si>
  <si>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</si>
  <si>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</si>
  <si>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</si>
  <si>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</si>
  <si>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</si>
  <si>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</si>
  <si>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</si>
  <si>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</si>
  <si>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</si>
  <si>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</si>
  <si>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</si>
  <si>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</si>
  <si>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</si>
  <si>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</si>
  <si>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</si>
  <si>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</si>
  <si>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</si>
  <si>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</si>
  <si>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</si>
  <si>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</si>
  <si>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</si>
  <si>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</si>
  <si>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</si>
  <si>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</si>
  <si>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</si>
  <si>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</si>
  <si>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</si>
  <si>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</si>
  <si>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</si>
  <si>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</si>
  <si>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</si>
  <si>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</si>
  <si>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</si>
  <si>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</si>
  <si>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</si>
  <si>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</si>
  <si>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</si>
  <si>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</si>
  <si>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</si>
  <si>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</si>
  <si>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</si>
  <si>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</si>
  <si>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</si>
  <si>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</si>
  <si>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</si>
  <si>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</si>
  <si>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</si>
  <si>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</si>
  <si>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</si>
  <si>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</si>
  <si>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</si>
  <si>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</si>
  <si>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</si>
  <si>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</si>
  <si>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</si>
  <si>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</si>
  <si>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</si>
  <si>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</si>
  <si>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</si>
  <si>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</si>
  <si>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</si>
  <si>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</si>
  <si>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</si>
  <si>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</si>
  <si>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</si>
  <si>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</si>
  <si>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</si>
  <si>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</si>
  <si>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</si>
  <si>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</si>
  <si>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</si>
  <si>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</si>
  <si>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</si>
  <si>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</si>
  <si>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</si>
  <si>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</si>
  <si>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</si>
  <si>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</si>
  <si>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</si>
  <si>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</si>
  <si>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</si>
  <si>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</si>
  <si>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</si>
  <si>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</si>
  <si>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</si>
  <si>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</si>
  <si>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</si>
  <si>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</si>
  <si>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</si>
  <si>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</si>
  <si>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</si>
  <si>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</si>
  <si>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</si>
  <si>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</si>
  <si>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</si>
  <si>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</si>
  <si>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</si>
  <si>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</si>
  <si>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</si>
  <si>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</si>
  <si>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</si>
  <si>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</si>
  <si>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</si>
  <si>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</si>
  <si>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</si>
  <si>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</si>
  <si>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</si>
  <si>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</si>
  <si>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</si>
  <si>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</si>
  <si>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</si>
  <si>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</si>
  <si>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</si>
  <si>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</si>
  <si>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</si>
  <si>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</si>
  <si>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</si>
  <si>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</si>
  <si>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</si>
  <si>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</si>
  <si>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</si>
  <si>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</si>
  <si>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</si>
  <si>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</si>
  <si>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</si>
  <si>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</si>
  <si>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</si>
  <si>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</si>
  <si>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</si>
  <si>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</si>
  <si>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</si>
  <si>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</si>
  <si>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</si>
  <si>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</si>
  <si>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</si>
  <si>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</si>
  <si>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</si>
  <si>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</si>
  <si>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</si>
  <si>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</si>
  <si>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</si>
  <si>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</si>
  <si>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</si>
  <si>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</si>
  <si>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</si>
  <si>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</si>
  <si>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</si>
  <si>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</si>
  <si>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</si>
  <si>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</si>
  <si>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</si>
  <si>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</si>
  <si>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</si>
  <si>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</si>
  <si>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</si>
  <si>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</si>
  <si>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</si>
  <si>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</si>
  <si>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</si>
  <si>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</si>
  <si>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</si>
  <si>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</si>
  <si>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</si>
  <si>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</si>
  <si>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</si>
  <si>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</si>
  <si>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</si>
  <si>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</si>
  <si>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</si>
  <si>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</si>
  <si>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</si>
  <si>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</si>
  <si>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</si>
  <si>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</si>
  <si>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</si>
  <si>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</si>
  <si>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</si>
  <si>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</si>
  <si>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</si>
  <si>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</si>
  <si>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</si>
  <si>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</si>
  <si>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</si>
  <si>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</si>
  <si>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</si>
  <si>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</si>
  <si>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</si>
  <si>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</si>
  <si>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</si>
  <si>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</si>
  <si>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</si>
  <si>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</si>
  <si>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</si>
  <si>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</si>
  <si>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</si>
  <si>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</si>
  <si>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</si>
  <si>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</si>
  <si>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</si>
  <si>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</si>
  <si>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</si>
  <si>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</si>
  <si>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</si>
  <si>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</si>
  <si>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</si>
  <si>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</si>
  <si>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</si>
  <si>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</si>
  <si>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</si>
  <si>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</si>
  <si>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</si>
  <si>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</si>
  <si>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</si>
  <si>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</si>
  <si>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</si>
  <si>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</si>
  <si>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</si>
  <si>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</si>
  <si>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</si>
  <si>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</si>
  <si>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</si>
  <si>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</si>
  <si>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</si>
  <si>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</si>
  <si>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</si>
  <si>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</si>
  <si>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</si>
  <si>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</si>
  <si>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</si>
  <si>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</si>
  <si>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</si>
  <si>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</si>
  <si>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</si>
  <si>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</si>
  <si>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</si>
  <si>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</si>
  <si>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</si>
  <si>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</si>
  <si>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</si>
  <si>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</si>
  <si>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</si>
  <si>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</si>
  <si>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</si>
  <si>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</si>
  <si>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</si>
  <si>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</si>
  <si>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</si>
  <si>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</si>
  <si>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</si>
  <si>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</si>
  <si>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</si>
  <si>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</si>
  <si>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</si>
  <si>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</si>
  <si>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</si>
  <si>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</si>
  <si>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</si>
  <si>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</si>
  <si>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</si>
  <si>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</si>
  <si>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</si>
  <si>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</si>
  <si>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</si>
  <si>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</si>
  <si>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</si>
  <si>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</si>
  <si>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</si>
  <si>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</si>
  <si>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</si>
  <si>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</si>
  <si>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</si>
  <si>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</si>
  <si>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</si>
  <si>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</si>
  <si>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</si>
  <si>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</si>
  <si>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</si>
  <si>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</si>
  <si>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</si>
  <si>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</si>
  <si>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</si>
  <si>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</si>
  <si>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</si>
  <si>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</si>
  <si>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</si>
  <si>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</si>
  <si>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</si>
  <si>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</si>
  <si>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</si>
  <si>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</si>
  <si>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</si>
  <si>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</si>
  <si>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</si>
  <si>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</si>
  <si>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</si>
  <si>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</si>
  <si>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</si>
  <si>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</si>
  <si>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</si>
  <si>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</si>
  <si>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</si>
  <si>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</si>
  <si>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</si>
  <si>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</si>
  <si>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</si>
  <si>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</si>
  <si>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</si>
  <si>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</si>
  <si>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</si>
  <si>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</si>
  <si>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</si>
  <si>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</si>
  <si>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</si>
  <si>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</si>
  <si>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</si>
  <si>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</si>
  <si>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</si>
  <si>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</si>
  <si>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</si>
  <si>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</si>
  <si>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</si>
  <si>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</si>
  <si>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</si>
  <si>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</si>
  <si>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</si>
  <si>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</si>
  <si>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</si>
  <si>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</si>
  <si>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</si>
  <si>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</si>
  <si>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</si>
  <si>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</si>
  <si>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</si>
  <si>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</si>
  <si>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</si>
  <si>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</si>
  <si>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</si>
  <si>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</si>
  <si>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</si>
  <si>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</si>
  <si>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</si>
  <si>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</si>
  <si>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</si>
  <si>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</si>
  <si>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</si>
  <si>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</si>
  <si>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</si>
  <si>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</si>
  <si>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</si>
  <si>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</si>
  <si>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</si>
  <si>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</si>
  <si>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</si>
  <si>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</si>
  <si>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</si>
  <si>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</si>
  <si>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</si>
  <si>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</si>
  <si>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</si>
  <si>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</si>
  <si>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</si>
  <si>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</si>
  <si>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</si>
  <si>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</si>
  <si>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</si>
  <si>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</si>
  <si>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</si>
  <si>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</si>
  <si>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</si>
  <si>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</si>
  <si>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</si>
  <si>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</si>
  <si>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</si>
  <si>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</si>
  <si>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</si>
  <si>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</si>
  <si>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</si>
  <si>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</si>
  <si>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</si>
  <si>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</si>
  <si>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</si>
  <si>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</si>
  <si>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</si>
  <si>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</si>
  <si>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</si>
  <si>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</si>
  <si>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</si>
  <si>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</si>
  <si>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</si>
  <si>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</si>
  <si>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</si>
  <si>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</si>
  <si>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</si>
  <si>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</si>
  <si>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</si>
  <si>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</si>
  <si>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</si>
  <si>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</si>
  <si>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</si>
  <si>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</si>
  <si>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</si>
  <si>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</si>
  <si>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</si>
  <si>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</si>
  <si>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</si>
  <si>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</si>
  <si>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</si>
  <si>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</si>
  <si>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</si>
  <si>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</si>
  <si>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</si>
  <si>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</si>
  <si>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</si>
  <si>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</si>
  <si>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</si>
  <si>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</si>
  <si>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</si>
  <si>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</si>
  <si>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</si>
  <si>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</si>
  <si>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</si>
  <si>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</si>
  <si>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</si>
  <si>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</si>
  <si>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</si>
  <si>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</si>
  <si>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</si>
  <si>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</si>
  <si>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</si>
  <si>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</si>
  <si>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</si>
  <si>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</si>
  <si>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</si>
  <si>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</si>
  <si>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</si>
  <si>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</si>
  <si>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</si>
  <si>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</si>
  <si>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</si>
  <si>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</si>
  <si>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</si>
  <si>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</si>
  <si>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</si>
  <si>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</si>
  <si>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</si>
  <si>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</si>
  <si>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</si>
  <si>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</si>
  <si>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</si>
  <si>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</si>
  <si>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</si>
  <si>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</si>
  <si>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</si>
  <si>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</si>
  <si>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</si>
  <si>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</si>
  <si>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</si>
  <si>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</si>
  <si>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</si>
  <si>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</si>
  <si>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</si>
  <si>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</si>
  <si>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</si>
  <si>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</si>
  <si>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</si>
  <si>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</si>
  <si>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</si>
  <si>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</si>
  <si>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</si>
  <si>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</si>
  <si>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</si>
  <si>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</si>
  <si>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</si>
  <si>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</si>
  <si>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</si>
  <si>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</si>
  <si>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</si>
  <si>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</si>
  <si>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</si>
  <si>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</si>
  <si>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</si>
  <si>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</si>
  <si>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</si>
  <si>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</si>
  <si>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</si>
  <si>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</si>
  <si>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</si>
  <si>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</si>
  <si>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</si>
  <si>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</si>
  <si>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</si>
  <si>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</si>
  <si>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</si>
  <si>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</si>
  <si>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</si>
  <si>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</si>
  <si>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</si>
  <si>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</si>
  <si>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</si>
  <si>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</si>
  <si>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</si>
  <si>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</si>
  <si>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</si>
  <si>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</si>
  <si>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</si>
  <si>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</si>
  <si>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</si>
  <si>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</si>
  <si>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</si>
  <si>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</si>
  <si>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</si>
  <si>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</si>
  <si>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</si>
  <si>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</si>
  <si>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</si>
  <si>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</si>
  <si>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</si>
  <si>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</si>
  <si>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</si>
  <si>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</si>
  <si>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</si>
  <si>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</si>
  <si>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</si>
  <si>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</si>
  <si>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</si>
  <si>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</si>
  <si>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</si>
  <si>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</si>
  <si>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</si>
  <si>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</si>
  <si>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</si>
  <si>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</si>
  <si>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</si>
  <si>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</si>
  <si>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</si>
  <si>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</si>
  <si>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</si>
  <si>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</si>
  <si>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</si>
  <si>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</si>
  <si>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</si>
  <si>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</si>
  <si>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</si>
  <si>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</si>
  <si>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</si>
  <si>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</si>
  <si>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</si>
  <si>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</si>
  <si>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</si>
  <si>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</si>
  <si>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</si>
  <si>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</si>
  <si>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</si>
  <si>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</si>
  <si>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</si>
  <si>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</si>
  <si>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</si>
  <si>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</si>
  <si>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</si>
  <si>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</si>
  <si>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</si>
  <si>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</si>
  <si>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</si>
  <si>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</si>
  <si>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</si>
  <si>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</si>
  <si>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</si>
  <si>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</si>
  <si>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</si>
  <si>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</si>
  <si>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</si>
  <si>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</si>
  <si>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</si>
  <si>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</si>
  <si>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</si>
  <si>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</si>
  <si>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</si>
  <si>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</si>
  <si>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</si>
  <si>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</si>
  <si>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</si>
  <si>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</si>
  <si>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</si>
  <si>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</si>
  <si>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</si>
  <si>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</si>
  <si>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</si>
  <si>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</si>
  <si>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</si>
  <si>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</si>
  <si>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</si>
  <si>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</si>
  <si>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</si>
  <si>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</si>
  <si>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</si>
  <si>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</si>
  <si>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</si>
  <si>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</si>
  <si>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</si>
  <si>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</si>
  <si>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</si>
  <si>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</si>
  <si>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</si>
  <si>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</si>
  <si>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</si>
  <si>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</si>
  <si>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</si>
  <si>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</si>
  <si>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</si>
  <si>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</si>
  <si>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</si>
  <si>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</si>
  <si>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</si>
  <si>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</si>
  <si>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</si>
  <si>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</si>
  <si>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</si>
  <si>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</si>
  <si>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</si>
  <si>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</si>
  <si>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</si>
  <si>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</si>
  <si>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</si>
  <si>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</si>
  <si>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</si>
  <si>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</si>
  <si>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</si>
  <si>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</si>
  <si>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</si>
  <si>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</si>
  <si>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</si>
  <si>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</si>
  <si>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</si>
  <si>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</si>
  <si>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</si>
  <si>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</si>
  <si>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</si>
  <si>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</si>
  <si>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</si>
  <si>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</si>
  <si>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</si>
  <si>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</si>
  <si>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</si>
  <si>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</si>
  <si>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</si>
  <si>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</si>
  <si>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</si>
  <si>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</si>
  <si>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</si>
  <si>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</si>
  <si>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</si>
  <si>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</si>
  <si>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</si>
  <si>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</si>
  <si>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</si>
  <si>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</si>
  <si>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</si>
  <si>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</si>
  <si>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</si>
  <si>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</si>
  <si>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</si>
  <si>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</si>
  <si>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</si>
  <si>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</si>
  <si>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</si>
  <si>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</si>
  <si>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</si>
  <si>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</si>
  <si>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</si>
  <si>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</si>
  <si>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</si>
  <si>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</si>
  <si>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</si>
  <si>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</si>
  <si>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</si>
  <si>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</si>
  <si>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</si>
  <si>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</si>
  <si>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</si>
  <si>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</si>
  <si>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</si>
  <si>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</si>
  <si>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</si>
  <si>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</si>
  <si>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</si>
  <si>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</si>
  <si>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</si>
  <si>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</si>
  <si>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</si>
  <si>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</si>
  <si>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</si>
  <si>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</si>
  <si>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</si>
  <si>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</si>
  <si>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</si>
  <si>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</si>
  <si>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</si>
  <si>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</si>
  <si>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</si>
  <si>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</si>
  <si>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</si>
  <si>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</si>
  <si>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</si>
  <si>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</si>
  <si>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</si>
  <si>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</si>
  <si>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</si>
  <si>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</si>
  <si>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</si>
  <si>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</si>
  <si>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</si>
  <si>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</si>
  <si>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</si>
  <si>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</si>
  <si>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</si>
  <si>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</si>
  <si>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</si>
  <si>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</si>
  <si>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</si>
  <si>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</si>
  <si>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</si>
  <si>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</si>
  <si>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</si>
  <si>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</si>
  <si>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</si>
  <si>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</si>
  <si>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</si>
  <si>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</si>
  <si>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</si>
  <si>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</si>
  <si>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</si>
  <si>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</si>
  <si>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</si>
  <si>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</si>
  <si>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</si>
  <si>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</si>
  <si>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</si>
  <si>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</si>
  <si>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</si>
  <si>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</si>
  <si>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</si>
  <si>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</si>
  <si>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</si>
  <si>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</si>
  <si>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</si>
  <si>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</si>
  <si>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</si>
  <si>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</si>
  <si>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</si>
  <si>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</si>
  <si>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</si>
  <si>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</si>
  <si>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</si>
  <si>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</si>
  <si>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</si>
  <si>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</si>
  <si>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</si>
  <si>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</si>
  <si>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</si>
  <si>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</si>
  <si>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</si>
  <si>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</si>
  <si>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</si>
  <si>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</si>
  <si>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</si>
  <si>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</si>
  <si>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</si>
  <si>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</si>
  <si>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</si>
  <si>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</si>
  <si>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</si>
  <si>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</si>
  <si>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</si>
  <si>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</si>
  <si>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</si>
  <si>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</si>
  <si>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</si>
  <si>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</si>
  <si>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</si>
  <si>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</si>
  <si>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</si>
  <si>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</si>
  <si>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</si>
  <si>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</si>
  <si>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</si>
  <si>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</si>
  <si>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</si>
  <si>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</si>
  <si>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</si>
  <si>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</si>
  <si>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</si>
  <si>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</si>
  <si>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</si>
  <si>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</si>
  <si>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</si>
  <si>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</si>
  <si>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</si>
  <si>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</si>
  <si>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</si>
  <si>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</si>
  <si>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</si>
  <si>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</si>
  <si>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</si>
  <si>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</si>
  <si>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</si>
  <si>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</si>
  <si>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</si>
  <si>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</si>
  <si>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</si>
  <si>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</si>
  <si>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</si>
  <si>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</si>
  <si>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</si>
  <si>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</si>
  <si>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</si>
  <si>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</si>
  <si>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</si>
  <si>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</si>
  <si>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</si>
  <si>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</si>
  <si>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</si>
  <si>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</si>
  <si>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</si>
  <si>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</si>
  <si>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</si>
  <si>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</si>
  <si>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</si>
  <si>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</si>
  <si>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</si>
  <si>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</si>
  <si>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</si>
  <si>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</si>
  <si>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</si>
  <si>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</si>
  <si>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</si>
  <si>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</si>
  <si>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</si>
  <si>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</si>
  <si>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</si>
  <si>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</si>
  <si>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</si>
  <si>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</si>
  <si>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</si>
  <si>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</si>
  <si>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</si>
  <si>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</si>
  <si>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</si>
  <si>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</si>
  <si>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</si>
  <si>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</si>
  <si>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</si>
  <si>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</si>
  <si>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</si>
  <si>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</si>
  <si>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</si>
  <si>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</si>
  <si>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</si>
  <si>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</si>
  <si>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</si>
  <si>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</si>
  <si>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</si>
  <si>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</si>
  <si>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</si>
  <si>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</si>
  <si>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</si>
  <si>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</si>
  <si>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</si>
  <si>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</si>
  <si>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</si>
  <si>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</si>
  <si>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</si>
  <si>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</si>
  <si>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</si>
  <si>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</si>
  <si>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</si>
  <si>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</si>
  <si>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</si>
  <si>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</si>
  <si>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</si>
  <si>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</si>
  <si>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</si>
  <si>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</si>
  <si>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</si>
  <si>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</si>
  <si>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</si>
  <si>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</si>
  <si>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</si>
  <si>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</si>
  <si>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</si>
  <si>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</si>
  <si>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</si>
  <si>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</si>
  <si>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</si>
  <si>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</si>
  <si>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</si>
  <si>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</si>
  <si>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</si>
  <si>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</si>
  <si>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</si>
  <si>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</si>
  <si>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</si>
  <si>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</si>
  <si>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</si>
  <si>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</si>
  <si>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</si>
  <si>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</si>
  <si>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</si>
  <si>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</si>
  <si>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</si>
  <si>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</si>
  <si>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</si>
  <si>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</si>
  <si>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</si>
  <si>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</si>
  <si>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</si>
  <si>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</si>
  <si>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</si>
  <si>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</si>
  <si>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</si>
  <si>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</si>
  <si>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</si>
  <si>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</si>
  <si>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</si>
  <si>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</si>
  <si>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</si>
  <si>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</si>
  <si>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</si>
  <si>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</si>
  <si>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</si>
  <si>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</si>
  <si>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</si>
  <si>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</si>
  <si>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</si>
  <si>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</si>
  <si>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</si>
  <si>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</si>
  <si>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</si>
  <si>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</si>
  <si>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</si>
  <si>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</si>
  <si>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</si>
  <si>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</si>
  <si>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</si>
  <si>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</si>
  <si>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</si>
  <si>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</si>
  <si>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</si>
  <si>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</si>
  <si>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</si>
  <si>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</si>
  <si>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</si>
  <si>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</si>
  <si>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</si>
  <si>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</si>
  <si>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</si>
  <si>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</si>
  <si>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</si>
  <si>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</si>
  <si>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</si>
  <si>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</si>
  <si>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</si>
  <si>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</si>
  <si>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</si>
  <si>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</si>
  <si>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</si>
  <si>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</si>
  <si>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</si>
  <si>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</si>
  <si>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</si>
  <si>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</si>
  <si>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</si>
  <si>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</si>
  <si>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</si>
  <si>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</si>
  <si>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</si>
  <si>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</si>
  <si>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</si>
  <si>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</si>
  <si>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</si>
  <si>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</si>
  <si>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</si>
  <si>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</si>
  <si>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</si>
  <si>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</si>
  <si>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</si>
  <si>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</si>
  <si>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</si>
  <si>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</si>
  <si>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</si>
  <si>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</si>
  <si>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</si>
  <si>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</si>
  <si>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</si>
  <si>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</si>
  <si>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</si>
  <si>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</si>
  <si>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</si>
  <si>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</si>
  <si>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</si>
  <si>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</si>
  <si>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</si>
  <si>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</si>
  <si>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</si>
  <si>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</si>
  <si>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</si>
  <si>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</si>
  <si>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</si>
  <si>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</si>
  <si>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</si>
  <si>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</si>
  <si>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</si>
  <si>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</si>
  <si>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</si>
  <si>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</si>
  <si>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</si>
  <si>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</si>
  <si>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</si>
  <si>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</si>
  <si>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</si>
  <si>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</si>
  <si>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</si>
  <si>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</si>
  <si>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</si>
  <si>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</si>
  <si>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</si>
  <si>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</si>
  <si>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</si>
  <si>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</si>
  <si>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</si>
  <si>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</si>
  <si>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</si>
  <si>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</si>
  <si>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</si>
  <si>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</si>
  <si>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</si>
  <si>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</si>
  <si>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</si>
  <si>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</si>
  <si>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</si>
  <si>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</si>
  <si>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</si>
  <si>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</si>
  <si>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</si>
  <si>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</si>
  <si>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</si>
  <si>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</si>
  <si>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</si>
  <si>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</si>
  <si>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</si>
  <si>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</si>
  <si>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</si>
  <si>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</si>
  <si>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</si>
  <si>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</si>
  <si>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</si>
  <si>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</si>
  <si>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</si>
  <si>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</si>
  <si>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</si>
  <si>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</si>
  <si>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</si>
  <si>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</si>
  <si>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</si>
  <si>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</si>
  <si>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</si>
  <si>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</si>
  <si>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</si>
  <si>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</si>
  <si>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</si>
  <si>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</si>
  <si>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</si>
  <si>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</si>
  <si>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</si>
  <si>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</si>
  <si>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</si>
  <si>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</si>
  <si>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</si>
  <si>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</si>
  <si>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</si>
  <si>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</si>
  <si>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</si>
  <si>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</si>
  <si>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</si>
  <si>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</si>
  <si>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</si>
  <si>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</si>
  <si>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</si>
  <si>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</si>
  <si>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</si>
  <si>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</si>
  <si>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</si>
  <si>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</si>
  <si>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</si>
  <si>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</si>
  <si>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</si>
  <si>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</si>
  <si>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</si>
  <si>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</si>
  <si>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</si>
  <si>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</si>
  <si>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</si>
  <si>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</si>
  <si>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</si>
  <si>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</si>
  <si>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</si>
  <si>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</si>
  <si>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</si>
  <si>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</si>
  <si>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</si>
  <si>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</si>
  <si>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</si>
  <si>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</si>
  <si>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</si>
  <si>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</si>
  <si>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</si>
  <si>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</si>
  <si>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</si>
  <si>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</si>
  <si>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</si>
  <si>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</si>
  <si>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</si>
  <si>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</si>
  <si>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</si>
  <si>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</si>
  <si>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</si>
  <si>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</si>
  <si>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</si>
  <si>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</si>
  <si>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</si>
  <si>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</si>
  <si>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</si>
  <si>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</si>
  <si>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</si>
  <si>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</si>
  <si>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</si>
  <si>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</si>
  <si>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</si>
  <si>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</si>
  <si>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</si>
  <si>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</si>
  <si>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</si>
  <si>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</si>
  <si>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</si>
  <si>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</si>
  <si>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</si>
  <si>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</si>
  <si>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</si>
  <si>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</si>
  <si>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</si>
  <si>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</si>
  <si>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</si>
  <si>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</si>
  <si>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</si>
  <si>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</si>
  <si>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</si>
  <si>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</si>
  <si>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</si>
  <si>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</si>
  <si>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</si>
  <si>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</si>
  <si>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</si>
  <si>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</si>
  <si>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</si>
  <si>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</si>
  <si>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</si>
  <si>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</si>
  <si>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</si>
  <si>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</si>
  <si>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</si>
  <si>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</si>
  <si>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</si>
  <si>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</si>
  <si>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</si>
  <si>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</si>
  <si>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</si>
  <si>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</si>
  <si>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</si>
  <si>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</si>
  <si>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</si>
  <si>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</si>
  <si>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</si>
  <si>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</si>
  <si>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</si>
  <si>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</si>
  <si>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</si>
  <si>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</si>
  <si>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</si>
  <si>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</si>
  <si>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</si>
  <si>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</si>
  <si>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</si>
  <si>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</si>
  <si>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</si>
  <si>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</si>
  <si>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</si>
  <si>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</si>
  <si>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</si>
  <si>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</si>
  <si>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</si>
  <si>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</si>
  <si>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</si>
  <si>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</si>
  <si>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</si>
  <si>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</si>
  <si>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</si>
  <si>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</si>
  <si>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</si>
  <si>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</si>
  <si>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</si>
  <si>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</si>
  <si>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</si>
  <si>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</si>
  <si>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</si>
  <si>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</si>
  <si>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</si>
  <si>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</si>
  <si>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</si>
  <si>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</si>
  <si>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</si>
  <si>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</si>
  <si>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</si>
  <si>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</si>
  <si>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</si>
  <si>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</si>
  <si>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</si>
  <si>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</si>
  <si>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</si>
  <si>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</si>
  <si>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</si>
  <si>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</si>
  <si>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</si>
  <si>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</si>
  <si>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</si>
  <si>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</si>
  <si>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</si>
  <si>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</si>
  <si>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</si>
  <si>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</si>
  <si>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</si>
  <si>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</si>
  <si>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</si>
  <si>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</si>
  <si>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</si>
  <si>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</si>
  <si>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</si>
  <si>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</si>
  <si>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</si>
  <si>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</si>
  <si>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</si>
  <si>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</si>
  <si>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</si>
  <si>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</si>
  <si>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</si>
  <si>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</si>
  <si>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</si>
  <si>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</si>
  <si>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</si>
  <si>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</si>
  <si>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</si>
  <si>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</si>
  <si>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</si>
  <si>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</si>
  <si>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</si>
  <si>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</si>
  <si>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</si>
  <si>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</si>
  <si>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</si>
  <si>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</si>
  <si>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</si>
  <si>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</si>
  <si>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</si>
  <si>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</si>
  <si>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</si>
  <si>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</si>
  <si>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</si>
  <si>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</si>
  <si>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</si>
  <si>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</si>
  <si>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</si>
  <si>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</si>
  <si>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</si>
  <si>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</si>
  <si>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</si>
  <si>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</si>
  <si>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</si>
  <si>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</si>
  <si>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</si>
  <si>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</si>
  <si>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</si>
  <si>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</si>
  <si>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</si>
  <si>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</si>
  <si>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</si>
  <si>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</si>
  <si>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</si>
  <si>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</si>
  <si>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</si>
  <si>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</si>
  <si>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</si>
  <si>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</si>
  <si>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</si>
  <si>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</si>
  <si>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</si>
  <si>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</si>
  <si>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</si>
  <si>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</si>
  <si>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</si>
  <si>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</si>
  <si>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</si>
  <si>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</si>
  <si>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</si>
  <si>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</si>
  <si>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</si>
  <si>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</si>
  <si>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</si>
  <si>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</si>
  <si>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</si>
  <si>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</si>
  <si>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</si>
  <si>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</si>
  <si>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</si>
  <si>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</si>
  <si>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</si>
  <si>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</si>
  <si>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</si>
  <si>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</si>
  <si>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</si>
  <si>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</si>
  <si>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</si>
  <si>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</si>
  <si>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</si>
  <si>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</si>
  <si>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</si>
  <si>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</si>
  <si>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</si>
  <si>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</si>
  <si>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</si>
  <si>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</si>
  <si>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</si>
  <si>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</si>
  <si>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</si>
  <si>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</si>
  <si>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</si>
  <si>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</si>
  <si>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</si>
  <si>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</si>
  <si>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</si>
  <si>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</si>
  <si>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</si>
  <si>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</si>
  <si>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</si>
  <si>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</si>
  <si>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</si>
  <si>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</si>
  <si>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</si>
  <si>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</si>
  <si>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</si>
  <si>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</si>
  <si>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</si>
  <si>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</si>
  <si>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</si>
  <si>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</si>
  <si>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</si>
  <si>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</si>
  <si>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</si>
  <si>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</si>
  <si>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</si>
  <si>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</si>
  <si>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</si>
  <si>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</si>
  <si>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</si>
  <si>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</si>
  <si>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</si>
  <si>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</si>
  <si>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</si>
  <si>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</si>
  <si>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</si>
  <si>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</si>
  <si>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</si>
  <si>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</si>
  <si>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</si>
  <si>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</si>
  <si>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</si>
  <si>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</si>
  <si>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</si>
  <si>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</si>
  <si>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</si>
  <si>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</si>
  <si>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</si>
  <si>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</si>
  <si>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</si>
  <si>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</si>
  <si>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</si>
  <si>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</si>
  <si>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</si>
  <si>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</si>
  <si>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</si>
  <si>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</si>
  <si>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</si>
  <si>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</si>
  <si>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</si>
  <si>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</si>
  <si>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</si>
  <si>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</si>
  <si>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</si>
  <si>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</si>
  <si>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</si>
  <si>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</si>
  <si>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</si>
  <si>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</si>
  <si>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</si>
  <si>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</si>
  <si>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</si>
  <si>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</si>
  <si>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</si>
  <si>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</si>
  <si>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</si>
  <si>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</si>
  <si>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</si>
  <si>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</si>
  <si>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</si>
  <si>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</si>
  <si>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</si>
  <si>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</si>
  <si>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</si>
  <si>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</si>
  <si>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</si>
  <si>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</si>
  <si>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</si>
  <si>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</si>
  <si>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</si>
  <si>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</si>
  <si>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</si>
  <si>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</si>
  <si>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</si>
  <si>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</si>
  <si>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</si>
  <si>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</si>
  <si>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</si>
  <si>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</si>
  <si>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</si>
  <si>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</si>
  <si>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</si>
  <si>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</si>
  <si>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</si>
  <si>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</si>
  <si>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</si>
  <si>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</si>
  <si>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</si>
  <si>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</si>
  <si>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</si>
  <si>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</si>
  <si>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</si>
  <si>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</si>
  <si>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</si>
  <si>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</si>
  <si>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</si>
  <si>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</si>
  <si>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</si>
  <si>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</si>
  <si>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</si>
  <si>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</si>
  <si>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</si>
  <si>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</si>
  <si>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</si>
  <si>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</si>
  <si>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</si>
  <si>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</si>
  <si>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</si>
  <si>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</si>
  <si>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</si>
  <si>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</si>
  <si>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</si>
  <si>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</si>
  <si>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</si>
  <si>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</si>
  <si>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</si>
  <si>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</si>
  <si>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</si>
  <si>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</si>
  <si>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</si>
  <si>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</si>
  <si>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</si>
  <si>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</si>
  <si>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</si>
  <si>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</si>
  <si>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</si>
  <si>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</si>
  <si>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</si>
  <si>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</si>
  <si>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</si>
  <si>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</si>
  <si>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</si>
  <si>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</si>
  <si>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</si>
  <si>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</si>
  <si>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</si>
  <si>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</si>
  <si>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</si>
  <si>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</si>
  <si>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</si>
  <si>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</si>
  <si>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</si>
  <si>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</si>
  <si>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</si>
  <si>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</si>
  <si>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</si>
  <si>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</si>
  <si>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</si>
  <si>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</si>
  <si>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</si>
  <si>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</si>
  <si>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</si>
  <si>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</si>
  <si>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</si>
  <si>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</si>
  <si>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</si>
  <si>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</si>
  <si>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</si>
  <si>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</si>
  <si>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</si>
  <si>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</si>
  <si>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</si>
  <si>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</si>
  <si>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</si>
  <si>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</si>
  <si>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</si>
  <si>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</si>
  <si>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</si>
  <si>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</si>
  <si>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</si>
  <si>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</si>
  <si>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</si>
  <si>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</si>
  <si>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</si>
  <si>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</si>
  <si>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</si>
  <si>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</si>
  <si>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</si>
  <si>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</si>
  <si>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</si>
  <si>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</si>
  <si>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</si>
  <si>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</si>
  <si>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</si>
  <si>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</si>
  <si>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</si>
  <si>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</si>
  <si>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</si>
  <si>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</si>
  <si>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</si>
  <si>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</si>
  <si>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</si>
  <si>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</si>
  <si>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</si>
  <si>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</si>
  <si>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</si>
  <si>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</si>
  <si>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</si>
  <si>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</si>
  <si>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</si>
  <si>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</si>
  <si>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</si>
  <si>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</si>
  <si>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</si>
  <si>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</si>
  <si>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</si>
  <si>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</si>
  <si>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</si>
  <si>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</si>
  <si>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</si>
  <si>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</si>
  <si>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</si>
  <si>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</si>
  <si>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</si>
  <si>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</si>
  <si>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</si>
  <si>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</si>
  <si>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</si>
  <si>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</si>
  <si>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</si>
  <si>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</si>
  <si>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</si>
  <si>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</si>
  <si>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</si>
  <si>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</si>
  <si>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</si>
  <si>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</si>
  <si>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</si>
  <si>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</si>
  <si>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</si>
  <si>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</si>
  <si>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</si>
  <si>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</si>
  <si>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</si>
  <si>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</si>
  <si>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</si>
  <si>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</si>
  <si>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</si>
  <si>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</si>
  <si>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</si>
  <si>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</si>
  <si>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</si>
  <si>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</si>
  <si>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</si>
  <si>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</si>
  <si>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</si>
  <si>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</si>
  <si>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</si>
  <si>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</si>
  <si>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</si>
  <si>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</si>
  <si>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</si>
  <si>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</si>
  <si>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</si>
  <si>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</si>
  <si>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</si>
  <si>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</si>
  <si>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</si>
  <si>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</si>
  <si>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</si>
  <si>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</si>
  <si>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</si>
  <si>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</si>
  <si>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</si>
  <si>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</si>
  <si>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</si>
  <si>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</si>
  <si>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</si>
  <si>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</si>
  <si>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</si>
  <si>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</si>
  <si>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</si>
  <si>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</si>
  <si>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</si>
  <si>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</si>
  <si>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</si>
  <si>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</si>
  <si>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</si>
  <si>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</si>
  <si>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</si>
  <si>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</si>
  <si>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</si>
  <si>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</si>
  <si>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</si>
  <si>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</si>
  <si>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</si>
  <si>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</si>
  <si>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</si>
  <si>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</si>
  <si>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</si>
  <si>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</si>
  <si>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</si>
  <si>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</si>
  <si>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</si>
  <si>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</si>
  <si>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</si>
  <si>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</si>
  <si>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</si>
  <si>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</si>
  <si>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</si>
  <si>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</si>
  <si>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</si>
  <si>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</si>
  <si>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</si>
  <si>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</si>
  <si>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</si>
  <si>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</si>
  <si>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</si>
  <si>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</si>
  <si>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</si>
  <si>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</si>
  <si>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</si>
  <si>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</si>
  <si>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</si>
  <si>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</si>
  <si>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</si>
  <si>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</si>
  <si>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</si>
  <si>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</si>
  <si>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</si>
  <si>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</si>
  <si>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</si>
  <si>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</si>
  <si>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</si>
  <si>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</si>
  <si>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</si>
  <si>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</si>
  <si>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</si>
  <si>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</si>
  <si>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</si>
  <si>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</si>
  <si>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</si>
  <si>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</si>
  <si>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</si>
  <si>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</si>
  <si>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</si>
  <si>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</si>
  <si>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</si>
  <si>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</si>
  <si>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</si>
  <si>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</si>
  <si>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</si>
  <si>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</si>
  <si>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</si>
  <si>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</si>
  <si>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</si>
  <si>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</si>
  <si>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</si>
  <si>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</si>
  <si>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</si>
  <si>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</si>
  <si>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</si>
  <si>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</si>
  <si>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</si>
  <si>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</si>
  <si>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</si>
  <si>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</si>
  <si>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</si>
  <si>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</si>
  <si>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</si>
  <si>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</si>
  <si>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</si>
  <si>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</si>
  <si>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</si>
  <si>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</si>
  <si>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</si>
  <si>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</si>
  <si>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</si>
  <si>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</si>
  <si>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</si>
  <si>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</si>
  <si>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</si>
  <si>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</si>
  <si>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</si>
  <si>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</si>
  <si>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</si>
  <si>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</si>
  <si>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</si>
  <si>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</si>
  <si>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</si>
  <si>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</si>
  <si>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</si>
  <si>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</si>
  <si>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</si>
  <si>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</si>
  <si>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</si>
  <si>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</si>
  <si>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</si>
  <si>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</si>
  <si>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</si>
  <si>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</si>
  <si>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</si>
  <si>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</si>
  <si>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</si>
  <si>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</si>
  <si>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</si>
  <si>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</si>
  <si>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</si>
  <si>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</si>
  <si>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</si>
  <si>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</si>
  <si>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</si>
  <si>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</si>
  <si>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</si>
  <si>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</si>
  <si>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</si>
  <si>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</si>
  <si>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</si>
  <si>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</si>
  <si>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</si>
  <si>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</si>
  <si>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</si>
  <si>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</si>
  <si>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</si>
  <si>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</si>
  <si>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</si>
  <si>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</si>
  <si>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</si>
  <si>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</si>
  <si>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</si>
  <si>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</si>
  <si>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</si>
  <si>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</si>
  <si>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</si>
  <si>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</si>
  <si>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</si>
  <si>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</si>
  <si>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</si>
  <si>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</si>
  <si>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</si>
  <si>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</si>
  <si>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</si>
  <si>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</si>
  <si>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</si>
  <si>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</si>
  <si>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</si>
  <si>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</si>
  <si>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</si>
  <si>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</si>
  <si>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</si>
  <si>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</si>
  <si>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</si>
  <si>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</si>
  <si>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</si>
  <si>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</si>
  <si>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</si>
  <si>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</si>
  <si>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</si>
  <si>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</si>
  <si>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</si>
  <si>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</si>
  <si>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</si>
  <si>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</si>
  <si>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</si>
  <si>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</si>
  <si>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</si>
  <si>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</si>
  <si>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</si>
  <si>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</si>
  <si>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</si>
  <si>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</si>
  <si>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</si>
  <si>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</si>
  <si>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</si>
  <si>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</si>
  <si>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</si>
  <si>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</si>
  <si>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</si>
  <si>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</si>
  <si>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</si>
  <si>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</si>
  <si>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</si>
  <si>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</si>
  <si>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</si>
  <si>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</si>
  <si>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</si>
  <si>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</si>
  <si>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</si>
  <si>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</si>
  <si>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</si>
  <si>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</si>
  <si>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</si>
  <si>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</si>
  <si>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</si>
  <si>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</si>
  <si>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</si>
  <si>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</si>
  <si>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</si>
  <si>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</si>
  <si>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</si>
  <si>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</si>
  <si>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</si>
  <si>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</si>
  <si>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</si>
  <si>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</si>
  <si>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</si>
  <si>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</si>
  <si>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</si>
  <si>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</si>
  <si>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</si>
  <si>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</si>
  <si>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</si>
  <si>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</si>
  <si>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</si>
  <si>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</si>
  <si>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</si>
  <si>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</si>
  <si>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</si>
  <si>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</si>
  <si>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</si>
  <si>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</si>
  <si>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</si>
  <si>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</si>
  <si>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</si>
  <si>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</si>
  <si>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</si>
  <si>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</si>
  <si>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</si>
  <si>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</si>
  <si>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</si>
  <si>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</si>
  <si>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</si>
  <si>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</si>
  <si>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</si>
  <si>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</si>
  <si>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</si>
  <si>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</si>
  <si>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</si>
  <si>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</si>
  <si>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</si>
  <si>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</si>
  <si>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</si>
  <si>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</si>
  <si>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</si>
  <si>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</si>
  <si>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</si>
  <si>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</si>
  <si>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</si>
  <si>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</si>
  <si>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</si>
  <si>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</si>
  <si>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</si>
  <si>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</si>
  <si>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</si>
  <si>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</si>
  <si>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</si>
  <si>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</si>
  <si>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</si>
  <si>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</si>
  <si>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</si>
  <si>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</si>
  <si>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</si>
  <si>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</si>
  <si>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</si>
  <si>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</si>
  <si>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</si>
  <si>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</si>
  <si>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</si>
  <si>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</si>
  <si>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</si>
  <si>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</si>
  <si>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</si>
  <si>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</si>
  <si>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</si>
  <si>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</si>
  <si>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</si>
  <si>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</si>
  <si>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</si>
  <si>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</si>
  <si>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</si>
  <si>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</si>
  <si>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</si>
  <si>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</si>
  <si>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</si>
  <si>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</si>
  <si>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</si>
  <si>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</si>
  <si>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</si>
  <si>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</si>
  <si>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</si>
  <si>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</si>
  <si>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</si>
  <si>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</si>
  <si>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</si>
  <si>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</si>
  <si>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</si>
  <si>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</si>
  <si>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</si>
  <si>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</si>
  <si>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</si>
  <si>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</si>
  <si>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</si>
  <si>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</si>
  <si>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</si>
  <si>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</si>
  <si>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</si>
  <si>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</si>
  <si>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</si>
  <si>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</si>
  <si>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</si>
  <si>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</si>
  <si>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</si>
  <si>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</si>
  <si>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</si>
  <si>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</si>
  <si>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</si>
  <si>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</si>
  <si>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</si>
  <si>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</si>
  <si>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</si>
  <si>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</si>
  <si>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</si>
  <si>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</si>
  <si>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</si>
  <si>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</si>
  <si>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</si>
  <si>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</si>
  <si>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</si>
  <si>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</si>
  <si>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</si>
  <si>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</si>
  <si>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</si>
  <si>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</si>
  <si>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</si>
  <si>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</si>
  <si>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</si>
  <si>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</si>
  <si>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</si>
  <si>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</si>
  <si>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</si>
  <si>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</si>
  <si>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</si>
  <si>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</si>
  <si>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</si>
  <si>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</si>
  <si>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</si>
  <si>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</si>
  <si>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</si>
  <si>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</si>
  <si>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</si>
  <si>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</si>
  <si>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</si>
  <si>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</si>
  <si>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</si>
  <si>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</si>
  <si>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</si>
  <si>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</si>
  <si>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</si>
  <si>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</si>
  <si>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</si>
  <si>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</si>
  <si>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</si>
  <si>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</si>
  <si>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</si>
  <si>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</si>
  <si>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</si>
  <si>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</si>
  <si>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</si>
  <si>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</si>
  <si>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</si>
  <si>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</si>
  <si>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</si>
  <si>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</si>
  <si>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</si>
  <si>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</si>
  <si>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</si>
  <si>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</si>
  <si>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</si>
  <si>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</si>
  <si>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</si>
  <si>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</si>
  <si>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</si>
  <si>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</si>
  <si>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</si>
  <si>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</si>
  <si>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</si>
  <si>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</si>
  <si>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</si>
  <si>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</si>
  <si>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</si>
  <si>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</si>
  <si>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</si>
  <si>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</si>
  <si>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</si>
  <si>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</si>
  <si>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</si>
  <si>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</si>
  <si>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</si>
  <si>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</si>
  <si>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</si>
  <si>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</si>
  <si>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</si>
  <si>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</si>
  <si>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</si>
  <si>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</si>
  <si>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</si>
  <si>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</si>
  <si>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</si>
  <si>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</si>
  <si>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</si>
  <si>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</si>
  <si>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</si>
  <si>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</si>
  <si>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</si>
  <si>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</si>
  <si>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</si>
  <si>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</si>
  <si>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</si>
  <si>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</si>
  <si>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</si>
  <si>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</si>
  <si>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</si>
  <si>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</si>
  <si>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</si>
  <si>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</si>
  <si>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</si>
  <si>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</si>
  <si>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</si>
  <si>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</si>
  <si>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</si>
  <si>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</si>
  <si>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</si>
  <si>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</si>
  <si>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</si>
  <si>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</si>
  <si>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</si>
  <si>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</si>
  <si>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</si>
  <si>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</si>
  <si>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</si>
  <si>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</si>
  <si>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</si>
  <si>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</si>
  <si>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</si>
  <si>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</si>
  <si>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</si>
  <si>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</si>
  <si>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</si>
  <si>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</si>
  <si>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</si>
  <si>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</si>
  <si>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</si>
  <si>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</si>
  <si>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</si>
  <si>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</si>
  <si>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</si>
  <si>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</si>
  <si>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</si>
  <si>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</si>
  <si>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</si>
  <si>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</si>
  <si>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</si>
  <si>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</si>
  <si>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</si>
  <si>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</si>
  <si>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</si>
  <si>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</si>
  <si>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</si>
  <si>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</si>
  <si>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</si>
  <si>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</si>
  <si>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</si>
  <si>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</si>
  <si>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</si>
  <si>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</si>
  <si>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</si>
  <si>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</si>
  <si>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</si>
  <si>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</si>
  <si>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</si>
  <si>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</si>
  <si>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</si>
  <si>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</si>
  <si>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</si>
  <si>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</si>
  <si>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</si>
  <si>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</si>
  <si>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</si>
  <si>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</si>
  <si>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</si>
  <si>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</si>
  <si>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</si>
  <si>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</si>
  <si>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</si>
  <si>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</si>
  <si>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</si>
  <si>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</si>
  <si>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</si>
  <si>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</si>
  <si>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</si>
  <si>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</si>
  <si>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</si>
  <si>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</si>
  <si>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</si>
  <si>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</si>
  <si>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</si>
  <si>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</si>
  <si>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</si>
  <si>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</si>
  <si>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</si>
  <si>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</si>
  <si>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</si>
  <si>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</si>
  <si>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</si>
  <si>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</si>
  <si>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</si>
  <si>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</si>
  <si>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</si>
  <si>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</si>
  <si>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</si>
  <si>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</si>
  <si>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</si>
  <si>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</si>
  <si>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</si>
  <si>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</si>
  <si>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</si>
  <si>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</si>
  <si>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</si>
  <si>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</si>
  <si>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</si>
  <si>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</si>
  <si>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</si>
  <si>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</si>
  <si>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</si>
  <si>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</si>
  <si>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</si>
  <si>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</si>
  <si>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</si>
  <si>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</si>
  <si>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</si>
  <si>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</si>
  <si>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</si>
  <si>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</si>
  <si>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</si>
  <si>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</si>
  <si>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</si>
  <si>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</si>
  <si>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</si>
  <si>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</si>
  <si>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</si>
  <si>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</si>
  <si>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</si>
  <si>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</si>
  <si>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</si>
  <si>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</si>
  <si>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</si>
  <si>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</si>
  <si>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</si>
  <si>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</si>
  <si>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</si>
  <si>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</si>
  <si>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</si>
  <si>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</si>
  <si>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</si>
  <si>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</si>
  <si>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</si>
  <si>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</si>
  <si>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</si>
  <si>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</si>
  <si>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</si>
  <si>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</si>
  <si>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</si>
  <si>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</si>
  <si>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</si>
  <si>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</si>
  <si>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</si>
  <si>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</si>
  <si>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</si>
  <si>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</si>
  <si>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</si>
  <si>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</si>
  <si>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</si>
  <si>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</si>
  <si>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</si>
  <si>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</si>
  <si>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</si>
  <si>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</si>
  <si>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</si>
  <si>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</si>
  <si>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</si>
  <si>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</si>
  <si>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</si>
  <si>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</si>
  <si>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</si>
  <si>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</si>
  <si>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</si>
  <si>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</si>
  <si>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</si>
  <si>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</si>
  <si>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</si>
  <si>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</si>
  <si>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</si>
  <si>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</si>
  <si>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</si>
  <si>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</si>
  <si>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</si>
  <si>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</si>
  <si>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</si>
  <si>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</si>
  <si>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</si>
  <si>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</si>
  <si>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</si>
  <si>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</si>
  <si>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</si>
  <si>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</si>
  <si>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</si>
  <si>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</si>
  <si>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</si>
  <si>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</si>
  <si>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</si>
  <si>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</si>
  <si>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</si>
  <si>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</si>
  <si>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</si>
  <si>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</si>
  <si>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</si>
  <si>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</si>
  <si>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</si>
  <si>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</si>
  <si>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</si>
  <si>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</si>
  <si>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</si>
  <si>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</si>
  <si>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</si>
  <si>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</si>
  <si>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</si>
  <si>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</si>
  <si>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</si>
  <si>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</si>
  <si>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</si>
  <si>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</si>
  <si>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</si>
  <si>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</si>
  <si>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</si>
  <si>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</si>
  <si>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</si>
  <si>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</si>
  <si>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</si>
  <si>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</si>
  <si>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</si>
  <si>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</si>
  <si>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</si>
  <si>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</si>
  <si>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</si>
  <si>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</si>
  <si>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</si>
  <si>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</si>
  <si>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</si>
  <si>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</si>
  <si>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</si>
  <si>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</si>
  <si>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</si>
  <si>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</si>
  <si>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</si>
  <si>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</si>
  <si>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</si>
  <si>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</si>
  <si>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</si>
  <si>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</si>
  <si>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</si>
  <si>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</si>
  <si>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</si>
  <si>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</si>
  <si>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</si>
  <si>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</si>
  <si>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</si>
  <si>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</si>
  <si>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</si>
  <si>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</si>
  <si>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</si>
  <si>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</si>
  <si>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</si>
  <si>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</si>
  <si>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</si>
  <si>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</si>
  <si>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</si>
  <si>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</si>
  <si>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</si>
  <si>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</si>
  <si>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</si>
  <si>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</si>
  <si>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</si>
  <si>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</si>
  <si>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</si>
  <si>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</si>
  <si>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</si>
  <si>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</si>
  <si>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</si>
  <si>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</si>
  <si>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</si>
  <si>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</si>
  <si>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</si>
  <si>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</si>
  <si>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</si>
  <si>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</si>
  <si>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</si>
  <si>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</si>
  <si>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</si>
  <si>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</si>
  <si>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</si>
  <si>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</si>
  <si>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</si>
  <si>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</si>
  <si>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</si>
  <si>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</si>
  <si>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</si>
  <si>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</si>
  <si>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</si>
  <si>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</si>
  <si>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</si>
  <si>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</si>
  <si>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</si>
  <si>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</si>
  <si>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</si>
  <si>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</si>
  <si>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</si>
  <si>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</si>
  <si>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</si>
  <si>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</si>
  <si>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</si>
  <si>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</si>
  <si>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</si>
  <si>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</si>
  <si>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</si>
  <si>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</si>
  <si>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</si>
  <si>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</si>
  <si>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</si>
  <si>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</si>
  <si>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</si>
  <si>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</si>
  <si>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</si>
  <si>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</si>
  <si>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</si>
  <si>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</si>
  <si>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</si>
  <si>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</si>
  <si>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</si>
  <si>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</si>
  <si>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</si>
  <si>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</si>
  <si>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</si>
  <si>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</si>
  <si>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</si>
  <si>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</si>
  <si>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</si>
  <si>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</si>
  <si>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</si>
  <si>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</si>
  <si>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</si>
  <si>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</si>
  <si>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</si>
  <si>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</si>
  <si>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</si>
  <si>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</si>
  <si>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</si>
  <si>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</si>
  <si>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</si>
  <si>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</si>
  <si>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</si>
  <si>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</si>
  <si>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</si>
  <si>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</si>
  <si>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</si>
  <si>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</si>
  <si>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</si>
  <si>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</si>
  <si>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</si>
  <si>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</si>
  <si>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</si>
  <si>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</si>
  <si>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</si>
  <si>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</si>
  <si>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</si>
  <si>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</si>
  <si>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</si>
  <si>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</si>
  <si>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</si>
  <si>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</si>
  <si>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</si>
  <si>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</si>
  <si>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</si>
  <si>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</si>
  <si>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</si>
  <si>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</si>
  <si>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</si>
  <si>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</si>
  <si>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</si>
  <si>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</si>
  <si>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</si>
  <si>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</si>
  <si>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</si>
  <si>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</si>
  <si>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</si>
  <si>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</si>
  <si>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</si>
  <si>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</si>
  <si>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</si>
  <si>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</si>
  <si>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</si>
  <si>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</si>
  <si>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</si>
  <si>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</si>
  <si>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</si>
  <si>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</si>
  <si>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</si>
  <si>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</si>
  <si>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</si>
  <si>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</si>
  <si>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</si>
  <si>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</si>
  <si>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</si>
  <si>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</si>
  <si>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</si>
  <si>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</si>
  <si>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</si>
  <si>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</si>
  <si>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</si>
  <si>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</si>
  <si>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</si>
  <si>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</si>
  <si>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</si>
  <si>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</si>
  <si>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</si>
  <si>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</si>
  <si>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</si>
  <si>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</si>
  <si>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</si>
  <si>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</si>
  <si>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</si>
  <si>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</si>
  <si>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</si>
  <si>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</si>
  <si>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</si>
  <si>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</si>
  <si>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</si>
  <si>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</si>
  <si>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</si>
  <si>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</si>
  <si>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</si>
  <si>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</si>
  <si>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</si>
  <si>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</si>
  <si>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</si>
  <si>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</si>
  <si>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</si>
  <si>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</si>
  <si>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</si>
  <si>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</si>
  <si>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</si>
  <si>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</si>
  <si>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</si>
  <si>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</si>
  <si>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</si>
  <si>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</si>
  <si>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</si>
  <si>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</si>
  <si>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</si>
  <si>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</si>
  <si>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</si>
  <si>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</si>
  <si>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</si>
  <si>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</si>
  <si>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</si>
  <si>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</si>
  <si>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</si>
  <si>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</si>
  <si>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</si>
  <si>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</si>
  <si>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</si>
  <si>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</si>
  <si>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</si>
  <si>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</si>
  <si>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</si>
  <si>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</si>
  <si>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</si>
  <si>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</si>
  <si>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</si>
  <si>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</si>
  <si>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</si>
  <si>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</si>
  <si>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</si>
  <si>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</si>
  <si>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</si>
  <si>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</si>
  <si>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</si>
  <si>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</si>
  <si>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</si>
  <si>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</si>
  <si>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</si>
  <si>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</si>
  <si>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</si>
  <si>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</si>
  <si>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</si>
  <si>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</si>
  <si>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</si>
  <si>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</si>
  <si>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</si>
  <si>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</si>
  <si>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</si>
  <si>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</si>
  <si>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</si>
  <si>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</si>
  <si>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</si>
  <si>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</si>
  <si>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</si>
  <si>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</si>
  <si>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</si>
  <si>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</si>
  <si>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</si>
  <si>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</si>
  <si>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</si>
  <si>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</si>
  <si>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</si>
  <si>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</si>
  <si>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</si>
  <si>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</si>
  <si>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</si>
  <si>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</si>
  <si>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</si>
  <si>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</si>
  <si>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</si>
  <si>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</si>
  <si>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</si>
  <si>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</si>
  <si>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</si>
  <si>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</si>
  <si>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</si>
  <si>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</si>
  <si>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</si>
  <si>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</si>
  <si>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</si>
  <si>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</si>
  <si>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</si>
  <si>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</si>
  <si>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</si>
  <si>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</si>
  <si>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</si>
  <si>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</si>
  <si>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</si>
  <si>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</si>
  <si>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</si>
  <si>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</si>
  <si>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</si>
  <si>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</si>
  <si>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</si>
  <si>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</si>
  <si>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</si>
  <si>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</si>
  <si>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</si>
  <si>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</si>
  <si>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</si>
  <si>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</si>
  <si>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</si>
  <si>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</si>
  <si>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</si>
  <si>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</si>
  <si>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</si>
  <si>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</si>
  <si>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</si>
  <si>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</si>
  <si>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</si>
  <si>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</si>
  <si>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</si>
  <si>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</si>
  <si>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</si>
  <si>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</si>
  <si>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</si>
  <si>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</si>
  <si>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</si>
  <si>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</si>
  <si>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</si>
  <si>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</si>
  <si>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</si>
  <si>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</si>
  <si>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</si>
  <si>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</si>
  <si>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</si>
  <si>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</si>
  <si>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</si>
  <si>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</si>
  <si>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</si>
  <si>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</si>
  <si>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</si>
  <si>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</si>
  <si>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</si>
  <si>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</si>
  <si>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</si>
  <si>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</si>
  <si>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</si>
  <si>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</si>
  <si>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</si>
  <si>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</si>
  <si>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</si>
  <si>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</si>
  <si>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</si>
  <si>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</si>
  <si>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</si>
  <si>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</si>
  <si>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</si>
  <si>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</si>
  <si>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</si>
  <si>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</si>
  <si>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</si>
  <si>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</si>
  <si>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</si>
  <si>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</si>
  <si>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</si>
  <si>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</si>
  <si>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</si>
  <si>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</si>
  <si>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</si>
  <si>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</si>
  <si>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</si>
  <si>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</si>
  <si>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</si>
  <si>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</si>
  <si>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</si>
  <si>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</si>
  <si>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</si>
  <si>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</si>
  <si>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</si>
  <si>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</si>
  <si>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</si>
  <si>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</si>
  <si>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</si>
  <si>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</si>
  <si>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</si>
  <si>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</si>
  <si>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</si>
  <si>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</si>
  <si>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</si>
  <si>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</si>
  <si>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</si>
  <si>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</si>
  <si>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</si>
  <si>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</si>
  <si>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</si>
  <si>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</si>
  <si>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</si>
  <si>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</si>
  <si>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</si>
  <si>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</si>
  <si>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</si>
  <si>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</si>
  <si>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</si>
  <si>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</si>
  <si>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</si>
  <si>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</si>
  <si>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</si>
  <si>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</si>
  <si>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</si>
  <si>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</si>
  <si>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</si>
  <si>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</si>
  <si>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</si>
  <si>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</si>
  <si>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</si>
  <si>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</si>
  <si>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</si>
  <si>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</si>
  <si>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</si>
  <si>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</si>
  <si>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</si>
  <si>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</si>
  <si>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</si>
  <si>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</si>
  <si>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</si>
  <si>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</si>
  <si>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</si>
  <si>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</si>
  <si>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</si>
  <si>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</si>
  <si>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</si>
  <si>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</si>
  <si>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</si>
  <si>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</si>
  <si>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</si>
  <si>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</si>
  <si>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</si>
  <si>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</si>
  <si>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</si>
  <si>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</si>
  <si>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</si>
  <si>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</si>
  <si>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</si>
  <si>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</si>
  <si>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</si>
  <si>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</si>
  <si>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</si>
  <si>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</si>
  <si>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</si>
  <si>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</si>
  <si>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</si>
  <si>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</si>
  <si>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</si>
  <si>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</si>
  <si>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</si>
  <si>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</si>
  <si>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</si>
  <si>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</si>
  <si>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</si>
  <si>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</si>
  <si>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</si>
  <si>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</si>
  <si>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</si>
  <si>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</si>
  <si>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</si>
  <si>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</si>
  <si>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</si>
  <si>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</si>
  <si>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</si>
  <si>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</si>
  <si>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</si>
  <si>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</si>
  <si>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</si>
  <si>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</si>
  <si>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</si>
  <si>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</si>
  <si>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</si>
  <si>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</si>
  <si>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</si>
  <si>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</si>
  <si>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</si>
  <si>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</si>
  <si>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</si>
  <si>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</si>
  <si>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</si>
  <si>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</si>
  <si>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</si>
  <si>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</si>
  <si>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</si>
  <si>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</si>
  <si>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</si>
  <si>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</si>
  <si>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</si>
  <si>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</si>
  <si>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</si>
  <si>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</si>
  <si>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</si>
  <si>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</si>
  <si>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</si>
  <si>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</si>
  <si>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</si>
  <si>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</si>
  <si>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</si>
  <si>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</si>
  <si>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</si>
  <si>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</si>
  <si>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</si>
  <si>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</si>
  <si>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</si>
  <si>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</si>
  <si>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</si>
  <si>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</si>
  <si>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</si>
  <si>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</si>
  <si>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</si>
  <si>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</si>
  <si>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</si>
  <si>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</si>
  <si>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</si>
  <si>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</si>
  <si>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</si>
  <si>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</si>
  <si>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</si>
  <si>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</si>
  <si>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</si>
  <si>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</si>
  <si>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</si>
  <si>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</si>
  <si>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</si>
  <si>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</si>
  <si>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</si>
  <si>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</si>
  <si>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</si>
  <si>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</si>
  <si>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</si>
  <si>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</si>
  <si>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</si>
  <si>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</si>
  <si>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</si>
  <si>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</si>
  <si>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</si>
  <si>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</si>
  <si>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</si>
  <si>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</si>
  <si>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</si>
  <si>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</si>
  <si>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</si>
  <si>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</si>
  <si>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</si>
  <si>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</si>
  <si>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</si>
  <si>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</si>
  <si>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</si>
  <si>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</si>
  <si>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</si>
  <si>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</si>
  <si>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</si>
  <si>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</si>
  <si>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</si>
  <si>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</si>
  <si>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</si>
  <si>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</si>
  <si>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</si>
  <si>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</si>
  <si>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</si>
  <si>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</si>
  <si>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</si>
  <si>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</si>
  <si>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</si>
  <si>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</si>
  <si>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</si>
  <si>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</si>
  <si>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</si>
  <si>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</si>
  <si>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</si>
  <si>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</si>
  <si>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</si>
  <si>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</si>
  <si>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</si>
  <si>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</si>
  <si>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</si>
  <si>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</si>
  <si>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</si>
  <si>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</si>
  <si>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</si>
  <si>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</si>
  <si>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</si>
  <si>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</si>
  <si>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</si>
  <si>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</si>
  <si>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</si>
  <si>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</si>
  <si>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</si>
  <si>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</si>
  <si>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</si>
  <si>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</si>
  <si>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</si>
  <si>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</si>
  <si>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</si>
  <si>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</si>
  <si>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</si>
  <si>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</si>
  <si>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</si>
  <si>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</si>
  <si>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</si>
  <si>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</si>
  <si>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</si>
  <si>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</si>
  <si>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</si>
  <si>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</si>
  <si>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</si>
  <si>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</si>
  <si>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</si>
  <si>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</si>
  <si>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</si>
  <si>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</si>
  <si>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</si>
  <si>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</si>
  <si>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</si>
  <si>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</si>
  <si>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</si>
  <si>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</si>
  <si>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</si>
  <si>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</si>
  <si>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</si>
  <si>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</si>
  <si>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</si>
  <si>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</si>
  <si>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</si>
  <si>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</si>
  <si>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</si>
  <si>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</si>
  <si>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</si>
  <si>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</si>
  <si>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</si>
  <si>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</si>
  <si>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</si>
  <si>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</si>
  <si>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</si>
  <si>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</si>
  <si>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</si>
  <si>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</si>
  <si>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</si>
  <si>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</si>
  <si>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</si>
  <si>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</si>
  <si>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</si>
  <si>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</si>
  <si>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</si>
  <si>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</si>
  <si>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</si>
  <si>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</si>
  <si>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</si>
  <si>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</si>
  <si>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</si>
  <si>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</si>
  <si>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</si>
  <si>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</si>
  <si>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</si>
  <si>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</si>
  <si>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</si>
  <si>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</si>
  <si>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</si>
  <si>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</si>
  <si>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</si>
  <si>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</si>
  <si>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</si>
  <si>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</si>
  <si>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</si>
  <si>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</si>
  <si>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</si>
  <si>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</si>
  <si>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</si>
  <si>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</si>
  <si>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</si>
  <si>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</si>
  <si>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</si>
  <si>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</si>
  <si>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</si>
  <si>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</si>
  <si>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</si>
  <si>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</si>
  <si>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</si>
  <si>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</si>
  <si>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</si>
  <si>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</si>
  <si>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</si>
  <si>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</si>
  <si>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</si>
  <si>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</si>
  <si>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</si>
  <si>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</si>
  <si>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</si>
  <si>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</si>
  <si>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</si>
  <si>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</si>
  <si>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</si>
  <si>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</si>
  <si>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</si>
  <si>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</si>
  <si>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</si>
  <si>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</si>
  <si>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</si>
  <si>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</si>
  <si>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</si>
  <si>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</si>
  <si>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</si>
  <si>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</si>
  <si>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</si>
  <si>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</si>
  <si>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</si>
  <si>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</si>
  <si>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</si>
  <si>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</si>
  <si>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</si>
  <si>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</si>
  <si>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</si>
  <si>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</si>
  <si>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</si>
  <si>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</si>
  <si>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</si>
  <si>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</si>
  <si>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</si>
  <si>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</si>
  <si>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</si>
  <si>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</si>
  <si>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</si>
  <si>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</si>
  <si>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</si>
  <si>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</si>
  <si>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</si>
  <si>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</si>
  <si>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</si>
  <si>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</si>
  <si>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</si>
  <si>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</si>
  <si>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</si>
  <si>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</si>
  <si>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</si>
  <si>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</si>
  <si>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</si>
  <si>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</si>
  <si>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</si>
  <si>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</si>
  <si>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</si>
  <si>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</si>
  <si>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</si>
  <si>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</si>
  <si>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</si>
  <si>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</si>
  <si>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</si>
  <si>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</si>
  <si>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</si>
  <si>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</si>
  <si>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</si>
  <si>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</si>
  <si>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</si>
  <si>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</si>
  <si>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</si>
  <si>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</si>
  <si>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</si>
  <si>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</si>
  <si>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</si>
  <si>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</si>
  <si>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</si>
  <si>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</si>
  <si>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</si>
  <si>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</si>
  <si>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</si>
  <si>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</si>
  <si>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</si>
  <si>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</si>
  <si>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</si>
  <si>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</si>
  <si>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</si>
  <si>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</si>
  <si>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</si>
  <si>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</si>
  <si>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</si>
  <si>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</si>
  <si>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</si>
  <si>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</si>
  <si>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</si>
  <si>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</si>
  <si>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</si>
  <si>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</si>
  <si>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</si>
  <si>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</si>
  <si>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</si>
  <si>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</si>
  <si>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</si>
  <si>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</si>
  <si>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</si>
  <si>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</si>
  <si>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</si>
  <si>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</si>
  <si>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</si>
  <si>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</si>
  <si>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</si>
  <si>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</si>
  <si>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</si>
  <si>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</si>
  <si>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</si>
  <si>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</si>
  <si>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</si>
  <si>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</si>
  <si>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</si>
  <si>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</si>
  <si>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</si>
  <si>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</si>
  <si>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</si>
  <si>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</si>
  <si>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</si>
  <si>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</si>
  <si>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</si>
  <si>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</si>
  <si>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</si>
  <si>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</si>
  <si>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</si>
  <si>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</si>
  <si>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</si>
  <si>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</si>
  <si>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</si>
  <si>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</si>
  <si>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</si>
  <si>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</si>
  <si>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</si>
  <si>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</si>
  <si>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</si>
  <si>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</si>
  <si>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</si>
  <si>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</si>
  <si>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</si>
  <si>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</si>
  <si>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</si>
  <si>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</si>
  <si>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</si>
  <si>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</si>
  <si>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</si>
  <si>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</si>
  <si>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</si>
  <si>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</si>
  <si>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</si>
  <si>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</si>
  <si>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</si>
  <si>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</si>
  <si>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</si>
  <si>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</si>
  <si>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</si>
  <si>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</si>
  <si>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</si>
  <si>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</si>
  <si>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</si>
  <si>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</si>
  <si>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</si>
  <si>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</si>
  <si>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</si>
  <si>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</si>
  <si>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</si>
  <si>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</si>
  <si>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</si>
  <si>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</si>
  <si>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</si>
  <si>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</si>
  <si>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</si>
  <si>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</si>
  <si>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</si>
  <si>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</si>
  <si>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</si>
  <si>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</si>
  <si>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</si>
  <si>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</si>
  <si>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</si>
  <si>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</si>
  <si>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</si>
  <si>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</si>
  <si>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</si>
  <si>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</si>
  <si>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</si>
  <si>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</si>
  <si>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</si>
  <si>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</si>
  <si>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</si>
  <si>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</si>
  <si>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</si>
  <si>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</si>
  <si>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</si>
  <si>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</si>
  <si>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</si>
  <si>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</si>
  <si>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</si>
  <si>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</si>
  <si>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</si>
  <si>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</si>
  <si>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</si>
  <si>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</si>
  <si>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</si>
  <si>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</si>
  <si>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</si>
  <si>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</si>
  <si>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</si>
  <si>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</si>
  <si>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</si>
  <si>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</si>
  <si>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</si>
  <si>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</si>
  <si>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</si>
  <si>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</si>
  <si>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</si>
  <si>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</si>
  <si>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</si>
  <si>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</si>
  <si>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</si>
  <si>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</si>
  <si>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</si>
  <si>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</si>
  <si>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</si>
  <si>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</si>
  <si>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</si>
  <si>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</si>
  <si>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</si>
  <si>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</si>
  <si>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</si>
  <si>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</si>
  <si>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</si>
  <si>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</si>
  <si>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</si>
  <si>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</si>
  <si>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</si>
  <si>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</si>
  <si>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</si>
  <si>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</si>
  <si>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</si>
  <si>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</si>
  <si>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</si>
  <si>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</si>
  <si>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</si>
  <si>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</si>
  <si>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</si>
  <si>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</si>
  <si>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</si>
  <si>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</si>
  <si>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</si>
  <si>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</si>
  <si>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</si>
  <si>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</si>
  <si>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</si>
  <si>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</si>
  <si>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</si>
  <si>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</si>
  <si>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</si>
  <si>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</si>
  <si>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</si>
  <si>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</si>
  <si>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</si>
  <si>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</si>
  <si>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</si>
  <si>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</si>
  <si>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</si>
  <si>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</si>
  <si>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</si>
  <si>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</si>
  <si>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</si>
  <si>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</si>
  <si>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</si>
  <si>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</si>
  <si>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</si>
  <si>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</si>
  <si>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</si>
  <si>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</si>
  <si>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</si>
  <si>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</si>
  <si>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</si>
  <si>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</si>
  <si>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</si>
  <si>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</si>
  <si>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</si>
  <si>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</si>
  <si>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</si>
  <si>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</si>
  <si>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</si>
  <si>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</si>
  <si>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</si>
  <si>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</si>
  <si>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</si>
  <si>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</si>
  <si>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</si>
  <si>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</si>
  <si>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</si>
  <si>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</si>
  <si>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</si>
  <si>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</si>
  <si>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</si>
  <si>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</si>
  <si>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</si>
  <si>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</si>
  <si>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</si>
  <si>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</si>
  <si>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</si>
  <si>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</si>
  <si>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</si>
  <si>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</si>
  <si>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</si>
  <si>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</si>
  <si>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</si>
  <si>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</si>
  <si>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</si>
  <si>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</si>
  <si>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</si>
  <si>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</si>
  <si>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</si>
  <si>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</si>
  <si>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</si>
  <si>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</si>
  <si>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</si>
  <si>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</si>
  <si>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</si>
  <si>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</si>
  <si>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</si>
  <si>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</si>
  <si>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</si>
  <si>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</si>
  <si>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</si>
  <si>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</si>
  <si>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</si>
  <si>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</si>
  <si>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</si>
  <si>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</si>
  <si>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</si>
  <si>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</si>
  <si>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</si>
  <si>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</si>
  <si>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</si>
  <si>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</si>
  <si>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</si>
  <si>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</si>
  <si>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</si>
  <si>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</si>
  <si>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</si>
  <si>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</si>
  <si>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</si>
  <si>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</si>
  <si>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</si>
  <si>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</si>
  <si>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</si>
  <si>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</si>
  <si>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</si>
  <si>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</si>
  <si>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</si>
  <si>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</si>
  <si>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</si>
  <si>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</si>
  <si>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</si>
  <si>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</si>
  <si>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</si>
  <si>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</si>
  <si>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</si>
  <si>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</si>
  <si>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</si>
  <si>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</si>
  <si>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</si>
  <si>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</si>
  <si>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</si>
  <si>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</si>
  <si>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</si>
  <si>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</si>
  <si>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</si>
  <si>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</si>
  <si>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</si>
  <si>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</si>
  <si>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</si>
  <si>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</si>
  <si>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</si>
  <si>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</si>
  <si>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</si>
  <si>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</si>
  <si>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</si>
  <si>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</si>
  <si>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</si>
  <si>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</si>
  <si>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</si>
  <si>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</si>
  <si>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</si>
  <si>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</si>
  <si>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</si>
  <si>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</si>
  <si>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</si>
  <si>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</si>
  <si>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</si>
  <si>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</si>
  <si>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</si>
  <si>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</si>
  <si>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</si>
  <si>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</si>
  <si>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</si>
  <si>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</si>
  <si>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</si>
  <si>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</si>
  <si>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</si>
  <si>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</si>
  <si>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</si>
  <si>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</si>
  <si>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</si>
  <si>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</si>
  <si>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</si>
  <si>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</si>
  <si>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</si>
  <si>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</si>
  <si>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</si>
  <si>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</si>
  <si>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</si>
  <si>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</si>
  <si>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</si>
  <si>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</si>
  <si>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</si>
  <si>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</si>
  <si>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</si>
  <si>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</si>
  <si>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</si>
  <si>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</si>
  <si>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</si>
  <si>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</si>
  <si>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</si>
  <si>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</si>
  <si>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</si>
  <si>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</si>
  <si>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</si>
  <si>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</si>
  <si>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</si>
  <si>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</si>
  <si>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</si>
  <si>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</si>
  <si>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</si>
  <si>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</si>
  <si>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</si>
  <si>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</si>
  <si>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</si>
  <si>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</si>
  <si>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</si>
  <si>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</si>
  <si>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</si>
  <si>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</si>
  <si>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</si>
  <si>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</si>
  <si>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</si>
  <si>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</si>
  <si>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</si>
  <si>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</si>
  <si>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</si>
  <si>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</si>
  <si>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</si>
  <si>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</si>
  <si>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</si>
  <si>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</si>
  <si>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</si>
  <si>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</si>
  <si>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</si>
  <si>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</si>
  <si>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</si>
  <si>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</si>
  <si>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</si>
  <si>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</si>
  <si>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</si>
  <si>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</si>
  <si>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</si>
  <si>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</si>
  <si>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</si>
  <si>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</si>
  <si>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</si>
  <si>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</si>
  <si>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</si>
  <si>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</si>
  <si>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</si>
  <si>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</si>
  <si>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</si>
  <si>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</si>
  <si>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</si>
  <si>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</si>
  <si>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</si>
  <si>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</si>
  <si>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</si>
  <si>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</si>
  <si>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</si>
  <si>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</si>
  <si>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</si>
  <si>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</si>
  <si>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</si>
  <si>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</si>
  <si>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</si>
  <si>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</si>
  <si>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</si>
  <si>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</si>
  <si>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</si>
  <si>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</si>
  <si>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</si>
  <si>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</si>
  <si>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</si>
  <si>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</si>
  <si>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</si>
  <si>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</si>
  <si>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</si>
  <si>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</si>
  <si>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</si>
  <si>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</si>
  <si>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</si>
  <si>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</si>
  <si>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</si>
  <si>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</si>
  <si>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</si>
  <si>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</si>
  <si>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</si>
  <si>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</si>
  <si>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</si>
  <si>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</si>
  <si>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</si>
  <si>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</si>
  <si>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</si>
  <si>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</si>
  <si>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</si>
  <si>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</si>
  <si>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</si>
  <si>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</si>
  <si>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</si>
  <si>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</si>
  <si>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</si>
  <si>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</si>
  <si>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</si>
  <si>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</si>
  <si>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</si>
  <si>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</si>
  <si>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</si>
  <si>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</si>
  <si>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</si>
  <si>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</si>
  <si>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</si>
  <si>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</si>
  <si>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</si>
  <si>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</si>
  <si>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</si>
  <si>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</si>
  <si>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</si>
  <si>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</si>
  <si>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</si>
  <si>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</si>
  <si>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</si>
  <si>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</si>
  <si>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</si>
  <si>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</si>
  <si>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</si>
  <si>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</si>
  <si>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</si>
  <si>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</si>
  <si>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</si>
  <si>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</si>
  <si>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</si>
  <si>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</si>
  <si>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</si>
  <si>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</si>
  <si>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</si>
  <si>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</si>
  <si>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</si>
  <si>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</si>
  <si>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</si>
  <si>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</si>
  <si>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</si>
  <si>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</si>
  <si>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</si>
  <si>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</si>
  <si>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</si>
  <si>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</si>
  <si>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</si>
  <si>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</si>
  <si>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</si>
  <si>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</si>
  <si>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</si>
  <si>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</si>
  <si>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</si>
  <si>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</si>
  <si>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</si>
  <si>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</si>
  <si>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</si>
  <si>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</si>
  <si>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</si>
  <si>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</si>
  <si>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</si>
  <si>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</si>
  <si>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</si>
  <si>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</si>
  <si>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</si>
  <si>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</si>
  <si>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</si>
  <si>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</si>
  <si>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</si>
  <si>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</si>
  <si>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</si>
  <si>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</si>
  <si>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</si>
  <si>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</si>
  <si>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</si>
  <si>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</si>
  <si>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</si>
  <si>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</si>
  <si>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</si>
  <si>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</si>
  <si>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</si>
  <si>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</si>
  <si>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</si>
  <si>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</si>
  <si>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</si>
  <si>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</si>
  <si>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</si>
  <si>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</si>
  <si>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</si>
  <si>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</si>
  <si>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</si>
  <si>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</si>
  <si>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</si>
  <si>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</si>
  <si>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</si>
  <si>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</si>
  <si>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</si>
  <si>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</si>
  <si>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</si>
  <si>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</si>
  <si>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</si>
  <si>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</si>
  <si>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</si>
  <si>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</si>
  <si>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</si>
  <si>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</si>
  <si>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</si>
  <si>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</si>
  <si>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</si>
  <si>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</si>
  <si>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</si>
  <si>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</si>
  <si>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</si>
  <si>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</si>
  <si>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</si>
  <si>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</si>
  <si>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</si>
  <si>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</si>
  <si>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</si>
  <si>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</si>
  <si>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</si>
  <si>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</si>
  <si>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</si>
  <si>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</si>
  <si>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</si>
  <si>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</si>
  <si>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</si>
  <si>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</si>
  <si>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</si>
  <si>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</si>
  <si>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</si>
  <si>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</si>
  <si>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</si>
  <si>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</si>
  <si>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</si>
  <si>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</si>
  <si>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</si>
  <si>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</si>
  <si>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</si>
  <si>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</si>
  <si>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</si>
  <si>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</si>
  <si>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</si>
  <si>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</si>
  <si>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</si>
  <si>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</si>
  <si>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</si>
  <si>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</si>
  <si>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</si>
  <si>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</si>
  <si>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</si>
  <si>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</si>
  <si>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</si>
  <si>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</si>
  <si>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</si>
  <si>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</si>
  <si>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</si>
  <si>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</si>
  <si>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</si>
  <si>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</si>
  <si>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</si>
  <si>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</si>
  <si>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</si>
  <si>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</si>
  <si>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</si>
  <si>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</si>
  <si>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</si>
  <si>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</si>
  <si>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</si>
  <si>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</si>
  <si>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</si>
  <si>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</si>
  <si>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</si>
  <si>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</si>
  <si>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</si>
  <si>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</si>
  <si>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</si>
  <si>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</si>
  <si>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</si>
  <si>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</si>
  <si>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</si>
  <si>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</si>
  <si>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</si>
  <si>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</si>
  <si>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</si>
  <si>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</si>
  <si>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</si>
  <si>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</si>
  <si>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</si>
  <si>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</si>
  <si>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</si>
  <si>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</si>
  <si>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</si>
  <si>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</si>
  <si>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</si>
  <si>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</si>
  <si>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</si>
  <si>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</si>
  <si>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</si>
  <si>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</si>
  <si>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</si>
  <si>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</si>
  <si>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</si>
  <si>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</si>
  <si>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</si>
  <si>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</si>
  <si>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</si>
  <si>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</si>
  <si>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</si>
  <si>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</si>
  <si>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</si>
  <si>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</si>
  <si>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</si>
  <si>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</si>
  <si>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</si>
  <si>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</si>
  <si>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</si>
  <si>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</si>
  <si>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</si>
  <si>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</si>
  <si>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</si>
  <si>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</si>
  <si>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</si>
  <si>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</si>
  <si>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</si>
  <si>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</si>
  <si>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</si>
  <si>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</si>
  <si>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</si>
  <si>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</si>
  <si>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</si>
  <si>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</si>
  <si>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</si>
  <si>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</si>
  <si>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</si>
  <si>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</si>
  <si>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</si>
  <si>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</si>
  <si>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</si>
  <si>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</si>
  <si>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</si>
  <si>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</si>
  <si>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</si>
  <si>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</si>
  <si>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</si>
  <si>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</si>
  <si>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</si>
  <si>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</si>
  <si>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</si>
  <si>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</si>
  <si>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</si>
  <si>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</si>
  <si>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</si>
  <si>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</si>
  <si>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</si>
  <si>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</si>
  <si>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</si>
  <si>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</si>
  <si>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</si>
  <si>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</si>
  <si>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</si>
  <si>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</si>
  <si>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</si>
  <si>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</si>
  <si>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</si>
  <si>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</si>
  <si>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</si>
  <si>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</si>
  <si>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</si>
  <si>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</si>
  <si>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</si>
  <si>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</si>
  <si>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</si>
  <si>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</si>
  <si>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</si>
  <si>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</si>
  <si>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</si>
  <si>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</si>
  <si>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</si>
  <si>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</si>
  <si>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</si>
  <si>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</si>
  <si>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</si>
  <si>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</si>
  <si>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</si>
  <si>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</si>
  <si>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</si>
  <si>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</si>
  <si>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</si>
  <si>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</si>
  <si>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</si>
  <si>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</si>
  <si>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</si>
  <si>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</si>
  <si>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</si>
  <si>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</si>
  <si>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</si>
  <si>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</si>
  <si>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</si>
  <si>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</si>
  <si>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</si>
  <si>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</si>
  <si>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</si>
  <si>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</si>
  <si>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</si>
  <si>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</si>
  <si>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</si>
  <si>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</si>
  <si>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</si>
  <si>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</si>
  <si>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</si>
  <si>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</si>
  <si>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</si>
  <si>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</si>
  <si>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</si>
  <si>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</si>
  <si>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</si>
  <si>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</si>
  <si>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</si>
  <si>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</si>
  <si>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</si>
  <si>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</si>
  <si>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</si>
  <si>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</si>
  <si>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</si>
  <si>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</si>
  <si>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</si>
  <si>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</si>
  <si>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</si>
  <si>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</si>
  <si>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</si>
  <si>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</si>
  <si>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</si>
  <si>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</si>
  <si>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</si>
  <si>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</si>
  <si>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</si>
  <si>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</si>
  <si>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</si>
  <si>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</si>
  <si>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</si>
  <si>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</si>
  <si>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</si>
  <si>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</si>
  <si>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</si>
  <si>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</si>
  <si>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</si>
  <si>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</si>
  <si>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</si>
  <si>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</si>
  <si>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</si>
  <si>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</si>
  <si>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</si>
  <si>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</si>
  <si>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</si>
  <si>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</si>
  <si>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</si>
  <si>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</si>
  <si>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</si>
  <si>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</si>
  <si>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</si>
  <si>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</si>
  <si>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</si>
  <si>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</si>
  <si>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</si>
  <si>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</si>
  <si>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</si>
  <si>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</si>
  <si>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</si>
  <si>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</si>
  <si>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</si>
  <si>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</si>
  <si>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</si>
  <si>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</si>
  <si>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</si>
  <si>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</si>
  <si>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</si>
  <si>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</si>
  <si>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</si>
  <si>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</si>
  <si>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</si>
  <si>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</si>
  <si>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</si>
  <si>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</si>
  <si>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</si>
  <si>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</si>
  <si>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</si>
  <si>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</si>
  <si>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</si>
  <si>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</si>
  <si>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</si>
  <si>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</si>
  <si>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</si>
  <si>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</si>
  <si>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</si>
  <si>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</si>
  <si>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</si>
  <si>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</si>
  <si>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</si>
  <si>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</si>
  <si>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</si>
  <si>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</si>
  <si>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</si>
  <si>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</si>
  <si>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</si>
  <si>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</si>
  <si>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</si>
  <si>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</si>
  <si>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</si>
  <si>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</si>
  <si>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</si>
  <si>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</si>
  <si>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</si>
  <si>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</si>
  <si>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</si>
  <si>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</si>
  <si>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</si>
  <si>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</si>
  <si>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</si>
  <si>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</si>
  <si>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</si>
  <si>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</si>
  <si>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</si>
  <si>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</si>
  <si>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</si>
  <si>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</si>
  <si>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</si>
  <si>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</si>
  <si>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</si>
  <si>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</si>
  <si>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</si>
  <si>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</si>
  <si>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</si>
  <si>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</si>
  <si>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</si>
  <si>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</si>
  <si>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</si>
  <si>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</si>
  <si>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</si>
  <si>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</si>
  <si>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</si>
  <si>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</si>
  <si>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</si>
  <si>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</si>
  <si>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</si>
  <si>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</si>
  <si>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</si>
  <si>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</si>
  <si>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</si>
  <si>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</si>
  <si>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</si>
  <si>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</si>
  <si>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</si>
  <si>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</si>
  <si>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</si>
  <si>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</si>
  <si>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</si>
  <si>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</si>
  <si>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</si>
  <si>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</si>
  <si>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</si>
  <si>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</si>
  <si>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</si>
  <si>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</si>
  <si>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</si>
  <si>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</si>
  <si>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</si>
  <si>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</si>
  <si>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</si>
  <si>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</si>
  <si>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</si>
  <si>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</si>
  <si>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</si>
  <si>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</si>
  <si>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</si>
  <si>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</si>
  <si>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</si>
  <si>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</si>
  <si>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</si>
  <si>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</si>
  <si>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</si>
  <si>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</si>
  <si>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</si>
  <si>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</si>
  <si>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</si>
  <si>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</si>
  <si>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</si>
  <si>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</si>
  <si>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</si>
  <si>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</si>
  <si>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</si>
  <si>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</si>
  <si>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</si>
  <si>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</si>
  <si>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</si>
  <si>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</si>
  <si>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</si>
  <si>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</si>
  <si>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</si>
  <si>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</si>
  <si>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</si>
  <si>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</si>
  <si>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</si>
  <si>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</si>
  <si>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</si>
  <si>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</si>
  <si>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</si>
  <si>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</si>
  <si>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</si>
  <si>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</si>
  <si>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</si>
  <si>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</si>
  <si>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</si>
  <si>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</si>
  <si>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</si>
  <si>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</si>
  <si>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</si>
  <si>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</si>
  <si>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</si>
  <si>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</si>
  <si>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</si>
  <si>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</si>
  <si>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</si>
  <si>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</si>
  <si>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</si>
  <si>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</si>
  <si>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</si>
  <si>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</si>
  <si>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</si>
  <si>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</si>
  <si>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</si>
  <si>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</si>
  <si>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</si>
  <si>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</si>
  <si>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</si>
  <si>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</si>
  <si>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</si>
  <si>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</si>
  <si>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</si>
  <si>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</si>
  <si>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</si>
  <si>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</si>
  <si>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</si>
  <si>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</si>
  <si>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</si>
  <si>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</si>
  <si>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</si>
  <si>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</si>
  <si>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</si>
  <si>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</si>
  <si>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</si>
  <si>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</si>
  <si>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</si>
  <si>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</si>
  <si>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</si>
  <si>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</si>
  <si>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</si>
  <si>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</si>
  <si>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</si>
  <si>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</si>
  <si>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</si>
  <si>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</si>
  <si>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</si>
  <si>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</si>
  <si>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</si>
  <si>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</si>
  <si>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</si>
  <si>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</si>
  <si>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</si>
  <si>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</si>
  <si>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</si>
  <si>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</si>
  <si>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</si>
  <si>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</si>
  <si>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</si>
  <si>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</si>
  <si>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</si>
  <si>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</si>
  <si>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</si>
  <si>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</si>
  <si>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</si>
  <si>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</si>
  <si>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</si>
  <si>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</si>
  <si>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</si>
  <si>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</si>
  <si>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</si>
  <si>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</si>
  <si>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</si>
  <si>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</si>
  <si>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</si>
  <si>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</si>
  <si>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</si>
  <si>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</si>
  <si>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</si>
  <si>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</si>
  <si>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</si>
  <si>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</si>
  <si>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</si>
  <si>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</si>
  <si>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</si>
  <si>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</si>
  <si>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</si>
  <si>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</si>
  <si>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</si>
  <si>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</si>
  <si>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</si>
  <si>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</si>
  <si>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</si>
  <si>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</si>
  <si>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</si>
  <si>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</si>
  <si>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</si>
  <si>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</si>
  <si>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</si>
  <si>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</si>
  <si>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</si>
  <si>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</si>
  <si>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</si>
  <si>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</si>
  <si>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</si>
  <si>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</si>
  <si>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</si>
  <si>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</si>
  <si>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</si>
  <si>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</si>
  <si>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</si>
  <si>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</si>
  <si>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</si>
  <si>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</si>
  <si>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</si>
  <si>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</si>
  <si>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</si>
  <si>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</si>
  <si>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</si>
  <si>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</si>
  <si>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</si>
  <si>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</si>
  <si>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</si>
  <si>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</si>
  <si>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</si>
  <si>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</si>
  <si>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</si>
  <si>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</si>
  <si>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</si>
  <si>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</si>
  <si>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</si>
  <si>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</si>
  <si>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</si>
  <si>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</si>
  <si>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</si>
  <si>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</si>
  <si>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</si>
  <si>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</si>
  <si>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</si>
  <si>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</si>
  <si>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</si>
  <si>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</si>
  <si>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</si>
  <si>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</si>
  <si>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</si>
  <si>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</si>
  <si>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</si>
  <si>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</si>
  <si>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</si>
  <si>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</si>
  <si>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</si>
  <si>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</si>
  <si>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</si>
  <si>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</si>
  <si>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</si>
  <si>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</si>
  <si>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</si>
  <si>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</si>
  <si>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</si>
  <si>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</si>
  <si>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</si>
  <si>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</si>
  <si>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</si>
  <si>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</si>
  <si>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</si>
  <si>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</si>
  <si>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</si>
  <si>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</si>
  <si>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</si>
  <si>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</si>
  <si>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</si>
  <si>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</si>
  <si>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</si>
  <si>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</si>
  <si>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</si>
  <si>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</si>
  <si>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</si>
  <si>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</si>
  <si>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</si>
  <si>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</si>
  <si>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</si>
  <si>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</si>
  <si>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</si>
  <si>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</si>
  <si>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</si>
  <si>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</si>
  <si>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</si>
  <si>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</si>
  <si>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</si>
  <si>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</si>
  <si>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</si>
  <si>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</si>
  <si>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</si>
  <si>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</si>
  <si>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</si>
  <si>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</si>
  <si>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</si>
  <si>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</si>
  <si>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</si>
  <si>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</si>
  <si>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</si>
  <si>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</si>
  <si>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</si>
  <si>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</si>
  <si>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</si>
  <si>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</si>
  <si>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</si>
  <si>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</si>
  <si>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</si>
  <si>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</si>
  <si>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</si>
  <si>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</si>
  <si>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</si>
  <si>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</si>
  <si>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</si>
  <si>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</si>
  <si>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</si>
  <si>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</si>
  <si>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</si>
  <si>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</si>
  <si>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</si>
  <si>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</si>
  <si>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</si>
  <si>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</si>
  <si>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</si>
  <si>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</si>
  <si>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</si>
  <si>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</si>
  <si>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</si>
  <si>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</si>
  <si>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</si>
  <si>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</si>
  <si>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</si>
  <si>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</si>
  <si>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</si>
  <si>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</si>
  <si>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</si>
  <si>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</si>
  <si>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</si>
  <si>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</si>
  <si>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</si>
  <si>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</si>
  <si>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</si>
  <si>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</si>
  <si>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</si>
  <si>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</si>
  <si>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</si>
  <si>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</si>
  <si>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</si>
  <si>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</si>
  <si>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</si>
  <si>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</si>
  <si>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</si>
  <si>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</si>
  <si>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</si>
  <si>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</si>
  <si>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</si>
  <si>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</si>
  <si>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</si>
  <si>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</si>
  <si>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</si>
  <si>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</si>
  <si>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</si>
  <si>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</si>
  <si>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</si>
  <si>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</si>
  <si>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</si>
  <si>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</si>
  <si>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</si>
  <si>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</si>
  <si>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</si>
  <si>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</si>
  <si>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</si>
  <si>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</si>
  <si>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</si>
  <si>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</si>
  <si>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</si>
  <si>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</si>
  <si>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</si>
  <si>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</si>
  <si>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</si>
  <si>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</si>
  <si>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</si>
  <si>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</si>
  <si>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</si>
  <si>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</si>
  <si>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</si>
  <si>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</si>
  <si>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</si>
  <si>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</si>
  <si>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</si>
  <si>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</si>
  <si>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</si>
  <si>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</si>
  <si>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</si>
  <si>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</si>
  <si>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</si>
  <si>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</si>
  <si>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</si>
  <si>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</si>
  <si>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</si>
  <si>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</si>
  <si>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</si>
  <si>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</si>
  <si>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</si>
  <si>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</si>
  <si>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</si>
  <si>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</si>
  <si>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</si>
  <si>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</si>
  <si>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</si>
  <si>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</si>
  <si>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</si>
  <si>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</si>
  <si>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</si>
  <si>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</si>
  <si>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</si>
  <si>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</si>
  <si>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</si>
  <si>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</si>
  <si>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</si>
  <si>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</si>
  <si>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</si>
  <si>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</si>
  <si>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</si>
  <si>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</si>
  <si>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</si>
  <si>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</si>
  <si>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</si>
  <si>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</si>
  <si>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</si>
  <si>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</si>
  <si>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</si>
  <si>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</si>
  <si>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</si>
  <si>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</si>
  <si>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</si>
  <si>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</si>
  <si>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</si>
  <si>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</si>
  <si>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</si>
  <si>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</si>
  <si>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</si>
  <si>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</si>
  <si>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</si>
  <si>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</si>
  <si>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</si>
  <si>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</si>
  <si>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</si>
  <si>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</si>
  <si>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</si>
  <si>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</si>
  <si>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</si>
  <si>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</si>
  <si>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</si>
  <si>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</si>
  <si>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</si>
  <si>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</si>
  <si>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</si>
  <si>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</si>
  <si>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</si>
  <si>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</si>
  <si>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</si>
  <si>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</si>
  <si>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</si>
  <si>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</si>
  <si>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</si>
  <si>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</si>
  <si>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</si>
  <si>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</si>
  <si>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</si>
  <si>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</si>
  <si>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</si>
  <si>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</si>
  <si>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</si>
  <si>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</si>
  <si>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</si>
  <si>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</si>
  <si>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</si>
  <si>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</si>
  <si>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</si>
  <si>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</si>
  <si>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</si>
  <si>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</si>
  <si>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</si>
  <si>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</si>
  <si>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</si>
  <si>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</si>
  <si>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</si>
  <si>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</si>
  <si>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</si>
  <si>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</si>
  <si>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</si>
  <si>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</si>
  <si>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</si>
  <si>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</si>
  <si>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</si>
  <si>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</si>
  <si>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</si>
  <si>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</si>
  <si>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</si>
  <si>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</si>
  <si>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</si>
  <si>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</si>
  <si>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</si>
  <si>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</si>
  <si>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</si>
  <si>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</si>
  <si>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</si>
  <si>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</si>
  <si>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</si>
  <si>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</si>
  <si>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</si>
  <si>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</si>
  <si>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</si>
  <si>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</si>
  <si>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</si>
  <si>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</si>
  <si>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</si>
  <si>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</si>
  <si>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</si>
  <si>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</si>
  <si>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</si>
  <si>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</si>
  <si>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</si>
  <si>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</si>
  <si>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</si>
  <si>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</si>
  <si>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</si>
  <si>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</si>
  <si>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</si>
  <si>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</si>
  <si>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</si>
  <si>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</si>
  <si>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</si>
  <si>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</si>
  <si>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</si>
  <si>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</si>
  <si>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</si>
  <si>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</si>
  <si>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</si>
  <si>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</si>
  <si>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</si>
  <si>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</si>
  <si>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</si>
  <si>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</si>
  <si>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</si>
  <si>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</si>
  <si>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</si>
  <si>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</si>
  <si>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</si>
  <si>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</si>
  <si>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</si>
  <si>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</si>
  <si>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</si>
  <si>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</si>
  <si>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</si>
  <si>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</si>
  <si>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</si>
  <si>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</si>
  <si>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</si>
  <si>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</si>
  <si>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</si>
  <si>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</si>
  <si>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</si>
  <si>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</si>
  <si>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</si>
  <si>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</si>
  <si>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</si>
  <si>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</si>
  <si>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</si>
  <si>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</si>
  <si>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</si>
  <si>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</si>
  <si>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</si>
  <si>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</si>
  <si>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</si>
  <si>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</si>
  <si>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</si>
  <si>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</si>
  <si>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</si>
  <si>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</si>
  <si>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</si>
  <si>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</si>
  <si>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</si>
  <si>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</si>
  <si>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</si>
  <si>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</si>
  <si>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</si>
  <si>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</si>
  <si>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</si>
  <si>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</si>
  <si>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</si>
  <si>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</si>
  <si>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</si>
  <si>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</si>
  <si>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</si>
  <si>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</si>
  <si>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</si>
  <si>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</si>
  <si>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</si>
  <si>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</si>
  <si>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</si>
  <si>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</si>
  <si>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</si>
  <si>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</si>
  <si>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</si>
  <si>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</si>
  <si>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</si>
  <si>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</si>
  <si>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</si>
  <si>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</si>
  <si>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</si>
  <si>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</si>
  <si>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</si>
  <si>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</si>
  <si>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</si>
  <si>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</si>
  <si>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</si>
  <si>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</si>
  <si>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</si>
  <si>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</si>
  <si>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</si>
  <si>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</si>
  <si>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</si>
  <si>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</si>
  <si>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</si>
  <si>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</si>
  <si>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</si>
  <si>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</si>
  <si>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</si>
  <si>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</si>
  <si>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</si>
  <si>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</si>
  <si>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</si>
  <si>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</si>
  <si>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</si>
  <si>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</si>
  <si>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</si>
  <si>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</si>
  <si>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</si>
  <si>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</si>
  <si>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</si>
  <si>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</si>
  <si>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</si>
  <si>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</si>
  <si>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</si>
  <si>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</si>
  <si>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</si>
  <si>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</si>
  <si>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</si>
  <si>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</si>
  <si>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</si>
  <si>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</si>
  <si>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</si>
  <si>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</si>
  <si>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</si>
  <si>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</si>
  <si>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</si>
  <si>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</si>
  <si>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</si>
  <si>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</si>
  <si>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</si>
  <si>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</si>
  <si>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</si>
  <si>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</si>
  <si>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</si>
  <si>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</si>
  <si>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</si>
  <si>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</si>
  <si>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</si>
  <si>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</si>
  <si>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</si>
  <si>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</si>
  <si>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</si>
  <si>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</si>
  <si>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</si>
  <si>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</si>
  <si>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</si>
  <si>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</si>
  <si>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</si>
  <si>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</si>
  <si>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</si>
  <si>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</si>
  <si>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</si>
  <si>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</si>
  <si>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</si>
  <si>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</si>
  <si>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</si>
  <si>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</si>
  <si>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</si>
  <si>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</si>
  <si>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</si>
  <si>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</si>
  <si>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</si>
  <si>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</si>
  <si>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</si>
  <si>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</si>
  <si>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</si>
  <si>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</si>
  <si>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</si>
  <si>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</si>
  <si>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</si>
  <si>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</si>
  <si>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</si>
  <si>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</si>
  <si>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</si>
  <si>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</si>
  <si>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</si>
  <si>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</si>
  <si>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</si>
  <si>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</si>
  <si>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</si>
  <si>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</si>
  <si>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</si>
  <si>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</si>
  <si>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</si>
  <si>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</si>
  <si>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</si>
  <si>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</si>
  <si>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</si>
  <si>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</si>
  <si>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</si>
  <si>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</si>
  <si>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</si>
  <si>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</si>
  <si>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</si>
  <si>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</si>
  <si>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</si>
  <si>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</si>
  <si>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</si>
  <si>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</si>
  <si>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</si>
  <si>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</si>
  <si>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</si>
  <si>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</si>
  <si>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</si>
  <si>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</si>
  <si>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</si>
  <si>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</si>
  <si>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</si>
  <si>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</si>
  <si>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</si>
  <si>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</si>
  <si>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</si>
  <si>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</si>
  <si>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</si>
  <si>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</si>
  <si>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</si>
  <si>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</si>
  <si>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</si>
  <si>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</si>
  <si>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</si>
  <si>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</si>
  <si>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</si>
  <si>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</si>
  <si>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</si>
  <si>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</si>
  <si>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</si>
  <si>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</si>
  <si>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</si>
  <si>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</si>
  <si>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</si>
  <si>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</si>
  <si>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</si>
  <si>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</si>
  <si>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</si>
  <si>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</si>
  <si>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</si>
  <si>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</si>
  <si>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</si>
  <si>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</si>
  <si>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</si>
  <si>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</si>
  <si>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</si>
  <si>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</si>
  <si>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</si>
  <si>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</si>
  <si>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</si>
  <si>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</si>
  <si>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</si>
  <si>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</si>
  <si>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</si>
  <si>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</si>
  <si>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</si>
  <si>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</si>
  <si>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</si>
  <si>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</si>
  <si>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</si>
  <si>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</si>
  <si>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</si>
  <si>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</si>
  <si>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</si>
  <si>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</si>
  <si>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</si>
  <si>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</si>
  <si>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</si>
  <si>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</si>
  <si>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</si>
  <si>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</si>
  <si>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</si>
  <si>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</si>
  <si>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</si>
  <si>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</si>
  <si>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</si>
  <si>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</si>
  <si>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</si>
  <si>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</si>
  <si>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</si>
  <si>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</si>
  <si>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</si>
  <si>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</si>
  <si>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</si>
  <si>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</si>
  <si>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</si>
  <si>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</si>
  <si>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</si>
  <si>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</si>
  <si>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</si>
  <si>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</si>
  <si>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</si>
  <si>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</si>
  <si>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</si>
  <si>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</si>
  <si>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</si>
  <si>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</si>
  <si>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</si>
  <si>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</si>
  <si>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</si>
  <si>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</si>
  <si>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</si>
  <si>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</si>
  <si>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</si>
  <si>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</si>
  <si>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</si>
  <si>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</si>
  <si>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</si>
  <si>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</si>
  <si>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</si>
  <si>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</si>
  <si>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</si>
  <si>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</si>
  <si>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</si>
  <si>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</si>
  <si>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</si>
  <si>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</si>
  <si>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</si>
  <si>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</si>
  <si>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</si>
  <si>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</si>
  <si>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</si>
  <si>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</si>
  <si>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</si>
  <si>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</si>
  <si>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</si>
  <si>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</si>
  <si>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</si>
  <si>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</si>
  <si>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</si>
  <si>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</si>
  <si>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</si>
  <si>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</si>
  <si>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</si>
  <si>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</si>
  <si>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</si>
  <si>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</si>
  <si>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</si>
  <si>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</si>
  <si>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</si>
  <si>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</si>
  <si>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</si>
  <si>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</si>
  <si>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</si>
  <si>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</si>
  <si>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</si>
  <si>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</si>
  <si>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</si>
  <si>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</si>
  <si>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</si>
  <si>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</si>
  <si>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</si>
  <si>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</si>
  <si>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</si>
  <si>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</si>
  <si>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</si>
  <si>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</si>
  <si>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</si>
  <si>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</si>
  <si>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</si>
  <si>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</si>
  <si>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</si>
  <si>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</si>
  <si>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</si>
  <si>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</si>
  <si>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</si>
  <si>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</si>
  <si>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</si>
  <si>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</si>
  <si>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</si>
  <si>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</si>
  <si>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</si>
  <si>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</si>
  <si>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</si>
  <si>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</si>
  <si>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</si>
  <si>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</si>
  <si>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</si>
  <si>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</si>
  <si>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</si>
  <si>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</si>
  <si>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</si>
  <si>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</si>
  <si>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</si>
  <si>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</si>
  <si>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</si>
  <si>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</si>
  <si>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</si>
  <si>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</si>
  <si>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</si>
  <si>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</si>
  <si>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</si>
  <si>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</si>
  <si>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</si>
  <si>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</si>
  <si>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</si>
  <si>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</si>
  <si>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</si>
  <si>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</si>
  <si>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</si>
  <si>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</si>
  <si>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</si>
  <si>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</si>
  <si>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</si>
  <si>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</si>
  <si>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</si>
  <si>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</si>
  <si>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</si>
  <si>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</si>
  <si>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</si>
  <si>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</si>
  <si>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</si>
  <si>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</si>
  <si>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</si>
  <si>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</si>
  <si>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</si>
  <si>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</si>
  <si>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</si>
  <si>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</si>
  <si>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</si>
  <si>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</si>
  <si>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</si>
  <si>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</si>
  <si>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</si>
  <si>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</si>
  <si>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</si>
  <si>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</si>
  <si>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</si>
  <si>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</si>
  <si>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</si>
  <si>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</si>
  <si>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</si>
  <si>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</si>
  <si>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</si>
  <si>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</si>
  <si>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</si>
  <si>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</si>
  <si>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</si>
  <si>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</si>
  <si>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</si>
  <si>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</si>
  <si>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</si>
  <si>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</si>
  <si>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</si>
  <si>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</si>
  <si>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</si>
  <si>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</si>
  <si>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</si>
  <si>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</si>
  <si>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</si>
  <si>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</si>
  <si>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</si>
  <si>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</si>
  <si>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</si>
  <si>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</si>
  <si>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</si>
  <si>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</si>
  <si>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</si>
  <si>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</si>
  <si>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</si>
  <si>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</si>
  <si>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</si>
  <si>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</si>
  <si>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</si>
  <si>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</si>
  <si>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</si>
  <si>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</si>
  <si>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</si>
  <si>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</si>
  <si>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</si>
  <si>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</si>
  <si>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</si>
  <si>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</si>
  <si>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</si>
  <si>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</si>
  <si>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</si>
  <si>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</si>
  <si>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</si>
  <si>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</si>
  <si>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</si>
  <si>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</si>
  <si>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</si>
  <si>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</si>
  <si>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</si>
  <si>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</si>
  <si>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</si>
  <si>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</si>
  <si>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</si>
  <si>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</si>
  <si>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</si>
  <si>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</si>
  <si>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</si>
  <si>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</si>
  <si>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</si>
  <si>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</si>
  <si>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</si>
  <si>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</si>
  <si>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</si>
  <si>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</si>
  <si>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</si>
  <si>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</si>
  <si>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</si>
  <si>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</si>
  <si>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</si>
  <si>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</si>
  <si>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</si>
  <si>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</si>
  <si>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</si>
  <si>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</si>
  <si>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</si>
  <si>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</si>
  <si>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</si>
  <si>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</si>
  <si>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</si>
  <si>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</si>
  <si>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</si>
  <si>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</si>
  <si>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</si>
  <si>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</si>
  <si>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</si>
  <si>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</si>
  <si>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</si>
  <si>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</si>
  <si>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</si>
  <si>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</si>
  <si>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</si>
  <si>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</si>
  <si>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</si>
  <si>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</si>
  <si>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</si>
  <si>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</si>
  <si>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</si>
  <si>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</si>
  <si>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</si>
  <si>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</si>
  <si>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</si>
  <si>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</si>
  <si>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</si>
  <si>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</si>
  <si>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</si>
  <si>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</si>
  <si>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</si>
  <si>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</si>
  <si>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</si>
  <si>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</si>
  <si>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</si>
  <si>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</si>
  <si>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</si>
  <si>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</si>
  <si>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</si>
  <si>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</si>
  <si>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</si>
  <si>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</si>
  <si>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</si>
  <si>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</si>
  <si>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</si>
  <si>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</si>
  <si>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</si>
  <si>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</si>
  <si>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</si>
  <si>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</si>
  <si>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</si>
  <si>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</si>
  <si>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</si>
  <si>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</si>
  <si>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</si>
  <si>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</si>
  <si>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</si>
  <si>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</si>
  <si>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</si>
  <si>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</si>
  <si>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</si>
  <si>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</si>
  <si>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</si>
  <si>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</si>
  <si>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</si>
  <si>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</si>
  <si>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</si>
  <si>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</si>
  <si>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</si>
  <si>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</si>
  <si>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</si>
  <si>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</si>
  <si>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</si>
  <si>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</si>
  <si>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</si>
  <si>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</si>
  <si>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</si>
  <si>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</si>
  <si>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</si>
  <si>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</si>
  <si>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</si>
  <si>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</si>
  <si>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</si>
  <si>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</si>
  <si>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</si>
  <si>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</si>
  <si>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</si>
  <si>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</si>
  <si>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</si>
  <si>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</si>
  <si>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</si>
  <si>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</si>
  <si>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</si>
  <si>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</si>
  <si>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</si>
  <si>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</si>
  <si>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</si>
  <si>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</si>
  <si>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</si>
  <si>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</si>
  <si>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</si>
  <si>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</si>
  <si>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</si>
  <si>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</si>
  <si>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</si>
  <si>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</si>
  <si>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</si>
  <si>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</si>
  <si>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</si>
  <si>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</si>
  <si>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</si>
  <si>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</si>
  <si>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</si>
  <si>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</si>
  <si>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</si>
  <si>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</si>
  <si>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</si>
  <si>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</si>
  <si>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</si>
  <si>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</si>
  <si>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</si>
  <si>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</si>
  <si>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</si>
  <si>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</si>
  <si>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</si>
  <si>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</si>
  <si>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</si>
  <si>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</si>
  <si>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</si>
  <si>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</si>
  <si>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</si>
  <si>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</si>
  <si>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</si>
  <si>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</si>
  <si>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</si>
  <si>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</si>
  <si>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</si>
  <si>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</si>
  <si>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</si>
  <si>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</si>
  <si>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</si>
  <si>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</si>
  <si>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</si>
  <si>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</si>
  <si>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</si>
  <si>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</si>
  <si>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</si>
  <si>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</si>
  <si>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</si>
  <si>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</si>
  <si>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</si>
  <si>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</si>
  <si>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</si>
  <si>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</si>
  <si>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</si>
  <si>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</si>
  <si>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</si>
  <si>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</si>
  <si>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</si>
  <si>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</si>
  <si>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</si>
  <si>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</si>
  <si>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</si>
  <si>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</si>
  <si>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</si>
  <si>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</si>
  <si>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</si>
  <si>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</si>
  <si>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</si>
  <si>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</si>
  <si>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</si>
  <si>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</si>
  <si>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</si>
  <si>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</si>
  <si>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</si>
  <si>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</si>
  <si>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</si>
  <si>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</si>
  <si>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</si>
  <si>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</si>
  <si>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</si>
  <si>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</si>
  <si>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</si>
  <si>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</si>
  <si>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</si>
  <si>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</si>
  <si>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</si>
  <si>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</si>
  <si>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</si>
  <si>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</si>
  <si>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</si>
  <si>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</si>
  <si>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</si>
  <si>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</si>
  <si>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</si>
  <si>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</si>
  <si>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</si>
  <si>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</si>
  <si>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</si>
  <si>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</si>
  <si>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</si>
  <si>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</si>
  <si>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</si>
  <si>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</si>
  <si>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</si>
  <si>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</si>
  <si>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</si>
  <si>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</si>
  <si>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</si>
  <si>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</si>
  <si>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</si>
  <si>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</si>
  <si>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</si>
  <si>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</si>
  <si>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</si>
  <si>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</si>
  <si>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</si>
  <si>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</si>
  <si>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</si>
  <si>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</si>
  <si>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</si>
  <si>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</si>
  <si>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</si>
  <si>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</si>
  <si>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</si>
  <si>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</si>
  <si>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</si>
  <si>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</si>
  <si>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</si>
  <si>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</si>
  <si>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</si>
  <si>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</si>
  <si>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</si>
  <si>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</si>
  <si>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</si>
  <si>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</si>
  <si>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</si>
  <si>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</si>
  <si>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</si>
  <si>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</si>
  <si>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</si>
  <si>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</si>
  <si>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</si>
  <si>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</si>
  <si>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</si>
  <si>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</si>
  <si>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</si>
  <si>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</si>
  <si>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</si>
  <si>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</si>
  <si>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</si>
  <si>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</si>
  <si>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</si>
  <si>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</si>
  <si>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</si>
  <si>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</si>
  <si>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</si>
  <si>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</si>
  <si>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</si>
  <si>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</si>
  <si>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</si>
  <si>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</si>
  <si>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</si>
  <si>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</si>
  <si>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</si>
  <si>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</si>
  <si>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</si>
  <si>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</si>
  <si>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</si>
  <si>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</si>
  <si>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</si>
  <si>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</si>
  <si>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</si>
  <si>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</si>
  <si>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</si>
  <si>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</si>
  <si>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</si>
  <si>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</si>
  <si>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</si>
  <si>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</si>
  <si>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</si>
  <si>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</si>
  <si>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</si>
  <si>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</si>
  <si>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</si>
  <si>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</si>
  <si>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</si>
  <si>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</si>
  <si>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</si>
  <si>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</si>
  <si>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</si>
  <si>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</si>
  <si>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</si>
  <si>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</si>
  <si>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</si>
  <si>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</si>
  <si>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</si>
  <si>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</si>
  <si>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</si>
  <si>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</si>
  <si>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</si>
  <si>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</si>
  <si>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</si>
  <si>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</si>
  <si>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</si>
  <si>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</si>
  <si>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</si>
  <si>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</si>
  <si>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</si>
  <si>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</si>
  <si>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</si>
  <si>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</si>
  <si>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</si>
  <si>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</si>
  <si>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</si>
  <si>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</si>
  <si>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</si>
  <si>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</si>
  <si>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</si>
  <si>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</si>
  <si>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</si>
  <si>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</si>
  <si>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</si>
  <si>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</si>
  <si>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</si>
  <si>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</si>
  <si>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</si>
  <si>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</si>
  <si>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</si>
  <si>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</si>
  <si>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</si>
  <si>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</si>
  <si>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</si>
  <si>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</si>
  <si>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</si>
  <si>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</si>
  <si>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</si>
  <si>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</si>
  <si>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</si>
  <si>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</si>
  <si>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</si>
  <si>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</si>
  <si>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</si>
  <si>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</si>
  <si>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</si>
  <si>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</si>
  <si>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</si>
  <si>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</si>
  <si>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</si>
  <si>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</si>
  <si>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</si>
  <si>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</si>
  <si>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</si>
  <si>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</si>
  <si>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</si>
  <si>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</si>
  <si>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</si>
  <si>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</si>
  <si>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</si>
  <si>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</si>
  <si>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</si>
  <si>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</si>
  <si>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</si>
  <si>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</si>
  <si>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</si>
  <si>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</si>
  <si>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</si>
  <si>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</si>
  <si>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</si>
  <si>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</si>
  <si>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</si>
  <si>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</si>
  <si>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</si>
  <si>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</si>
  <si>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</si>
  <si>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</si>
  <si>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</si>
  <si>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</si>
  <si>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</si>
  <si>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</si>
  <si>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</si>
  <si>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</si>
  <si>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</si>
  <si>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</si>
  <si>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</si>
  <si>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</si>
  <si>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</si>
  <si>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</si>
  <si>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</si>
  <si>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</si>
  <si>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</si>
  <si>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</si>
  <si>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</si>
  <si>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</si>
  <si>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</si>
  <si>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</si>
  <si>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</si>
  <si>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</si>
  <si>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</si>
  <si>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</si>
  <si>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</si>
  <si>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</si>
  <si>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</si>
  <si>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</si>
  <si>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</si>
  <si>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</si>
  <si>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</si>
  <si>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</si>
  <si>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</si>
  <si>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</si>
  <si>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</si>
  <si>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</si>
  <si>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</si>
  <si>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</si>
  <si>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</si>
  <si>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</si>
  <si>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</si>
  <si>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</si>
  <si>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</si>
  <si>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</si>
  <si>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</si>
  <si>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</si>
  <si>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</si>
  <si>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</si>
  <si>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</si>
  <si>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</si>
  <si>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</si>
  <si>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</si>
  <si>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</si>
  <si>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</si>
  <si>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</si>
  <si>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</si>
  <si>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</si>
  <si>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</si>
  <si>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</si>
  <si>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</si>
  <si>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</si>
  <si>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</si>
  <si>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</si>
  <si>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</si>
  <si>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</si>
  <si>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</si>
  <si>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</si>
  <si>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</si>
  <si>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</si>
  <si>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</si>
  <si>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</si>
  <si>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</si>
  <si>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</si>
  <si>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</si>
  <si>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</si>
  <si>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</si>
  <si>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</si>
  <si>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</si>
  <si>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</si>
  <si>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</si>
  <si>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</si>
  <si>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</si>
  <si>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</si>
  <si>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</si>
  <si>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</si>
  <si>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</si>
  <si>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</si>
  <si>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</si>
  <si>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</si>
  <si>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</si>
  <si>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</si>
  <si>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</si>
  <si>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</si>
  <si>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</si>
  <si>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</si>
  <si>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</si>
  <si>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</si>
  <si>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</si>
  <si>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</si>
  <si>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</si>
  <si>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</si>
  <si>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</si>
  <si>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</si>
  <si>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</si>
  <si>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</si>
  <si>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</si>
  <si>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</si>
  <si>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</si>
  <si>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</si>
  <si>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</si>
  <si>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</si>
  <si>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</si>
  <si>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</si>
  <si>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</si>
  <si>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</si>
  <si>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</si>
  <si>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</si>
  <si>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</si>
  <si>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</si>
  <si>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</si>
  <si>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</si>
  <si>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</si>
  <si>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</si>
  <si>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</si>
  <si>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</si>
  <si>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</si>
  <si>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</si>
  <si>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</si>
  <si>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</si>
  <si>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</si>
  <si>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</si>
  <si>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</si>
  <si>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</si>
  <si>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</si>
  <si>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</si>
  <si>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</si>
  <si>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</si>
  <si>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</si>
  <si>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</si>
  <si>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</si>
  <si>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</si>
  <si>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</si>
  <si>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</si>
  <si>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</si>
  <si>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</si>
  <si>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</si>
  <si>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</si>
  <si>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</si>
  <si>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</si>
  <si>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</si>
  <si>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</si>
  <si>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</si>
  <si>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</si>
  <si>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</si>
  <si>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</si>
  <si>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</si>
  <si>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</si>
  <si>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</si>
  <si>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</si>
  <si>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</si>
  <si>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</si>
  <si>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</si>
  <si>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</si>
  <si>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</si>
  <si>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</si>
  <si>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</si>
  <si>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</si>
  <si>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</si>
  <si>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</si>
  <si>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</si>
  <si>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</si>
  <si>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</si>
  <si>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</si>
  <si>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</si>
  <si>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</si>
  <si>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</si>
  <si>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</si>
  <si>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</si>
  <si>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</si>
  <si>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</si>
  <si>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</si>
  <si>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</si>
  <si>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</si>
  <si>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</si>
  <si>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</si>
  <si>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</si>
  <si>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</si>
  <si>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</si>
  <si>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</si>
  <si>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</si>
  <si>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</si>
  <si>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</si>
  <si>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</si>
  <si>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</si>
  <si>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</si>
  <si>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</si>
  <si>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</si>
  <si>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</si>
  <si>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</si>
  <si>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</si>
  <si>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</si>
  <si>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</si>
  <si>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</si>
  <si>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</si>
  <si>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</si>
  <si>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</si>
  <si>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</si>
  <si>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</si>
  <si>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</si>
  <si>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</si>
  <si>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</si>
  <si>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</si>
  <si>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</si>
  <si>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</si>
  <si>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</si>
  <si>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</si>
  <si>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</si>
  <si>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</si>
  <si>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</si>
  <si>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</si>
  <si>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</si>
  <si>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</si>
  <si>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</si>
  <si>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</si>
  <si>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</si>
  <si>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</si>
  <si>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</si>
  <si>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</si>
  <si>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</si>
  <si>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</si>
  <si>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</si>
  <si>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</si>
  <si>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</si>
  <si>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</si>
  <si>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</si>
  <si>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</si>
  <si>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</si>
  <si>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</si>
  <si>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</si>
  <si>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</si>
  <si>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</si>
  <si>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</si>
  <si>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</si>
  <si>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</si>
  <si>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</si>
  <si>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</si>
  <si>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</si>
  <si>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</si>
  <si>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</si>
  <si>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</si>
  <si>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</si>
  <si>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</si>
  <si>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</si>
  <si>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</si>
  <si>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</si>
  <si>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</si>
  <si>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</si>
  <si>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</si>
  <si>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</si>
  <si>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</si>
  <si>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</si>
  <si>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</si>
  <si>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</si>
  <si>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</si>
  <si>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</si>
  <si>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</si>
  <si>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</si>
  <si>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</si>
  <si>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</si>
  <si>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</si>
  <si>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</si>
  <si>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</si>
  <si>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</si>
  <si>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</si>
  <si>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</si>
  <si>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</si>
  <si>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</si>
  <si>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</si>
  <si>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</si>
  <si>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</si>
  <si>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</si>
  <si>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</si>
  <si>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</si>
  <si>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</si>
  <si>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</si>
  <si>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</si>
  <si>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</si>
  <si>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</si>
  <si>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</si>
  <si>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</si>
  <si>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</si>
  <si>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</si>
  <si>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</si>
  <si>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</si>
  <si>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</si>
  <si>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</si>
  <si>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</si>
  <si>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</si>
  <si>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</si>
  <si>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</si>
  <si>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</si>
  <si>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</si>
  <si>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</si>
  <si>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</si>
  <si>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</si>
  <si>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</si>
  <si>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</si>
  <si>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</si>
  <si>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</si>
  <si>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</si>
  <si>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</si>
  <si>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</si>
  <si>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</si>
  <si>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</si>
  <si>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</si>
  <si>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</si>
  <si>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</si>
  <si>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</si>
  <si>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</si>
  <si>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</si>
  <si>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</si>
  <si>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</si>
  <si>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</si>
  <si>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</si>
  <si>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</si>
  <si>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</si>
  <si>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</si>
  <si>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</si>
  <si>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</si>
  <si>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</si>
  <si>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</si>
  <si>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</si>
  <si>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</si>
  <si>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</si>
  <si>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</si>
  <si>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</si>
  <si>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</si>
  <si>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</si>
  <si>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</si>
  <si>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</si>
  <si>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</si>
  <si>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</si>
  <si>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</si>
  <si>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</si>
  <si>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</si>
  <si>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</si>
  <si>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</si>
  <si>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</si>
  <si>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</si>
  <si>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</si>
  <si>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</si>
  <si>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</si>
  <si>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</si>
  <si>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</si>
  <si>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</si>
  <si>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</si>
  <si>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</si>
  <si>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</si>
  <si>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</si>
  <si>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</si>
  <si>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</si>
  <si>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</si>
  <si>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</si>
  <si>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</si>
  <si>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</si>
  <si>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</si>
  <si>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</si>
  <si>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</si>
  <si>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</si>
  <si>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</si>
  <si>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</si>
  <si>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</si>
  <si>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</si>
  <si>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</si>
  <si>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</si>
  <si>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</si>
  <si>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</si>
  <si>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</si>
  <si>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</si>
  <si>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</si>
  <si>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</si>
  <si>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</si>
  <si>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</si>
  <si>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</si>
  <si>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</si>
  <si>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</si>
  <si>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</si>
  <si>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</si>
  <si>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</si>
  <si>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</si>
  <si>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</si>
  <si>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</si>
  <si>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</si>
  <si>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</si>
  <si>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</si>
  <si>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</si>
  <si>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</si>
  <si>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</si>
  <si>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</si>
  <si>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</si>
  <si>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</si>
  <si>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</si>
  <si>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</si>
  <si>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</si>
  <si>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</si>
  <si>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</si>
  <si>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</si>
  <si>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</si>
  <si>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</si>
  <si>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</si>
  <si>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</si>
  <si>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</si>
  <si>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</si>
  <si>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</si>
  <si>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</si>
  <si>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</si>
  <si>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</si>
  <si>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</si>
  <si>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</si>
  <si>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</si>
  <si>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</si>
  <si>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</si>
  <si>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</si>
  <si>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</si>
  <si>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</si>
  <si>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</si>
  <si>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</si>
  <si>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</si>
  <si>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</si>
  <si>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</si>
  <si>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</si>
  <si>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</si>
  <si>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</si>
  <si>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</si>
  <si>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</si>
  <si>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</si>
  <si>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</si>
  <si>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</si>
  <si>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</si>
  <si>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</si>
  <si>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</si>
  <si>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</si>
  <si>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</si>
  <si>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</si>
  <si>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</si>
  <si>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</si>
  <si>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</si>
  <si>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</si>
  <si>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</si>
  <si>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</si>
  <si>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</si>
  <si>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</si>
  <si>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</si>
  <si>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</si>
  <si>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</si>
  <si>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</si>
  <si>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</si>
  <si>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</si>
  <si>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</si>
  <si>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</si>
  <si>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</si>
  <si>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</si>
  <si>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</si>
  <si>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</si>
  <si>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</si>
  <si>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</si>
  <si>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</si>
  <si>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</si>
  <si>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</si>
  <si>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</si>
  <si>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</si>
  <si>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</si>
  <si>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</si>
  <si>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</si>
  <si>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</si>
  <si>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</si>
  <si>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</si>
  <si>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</si>
  <si>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</si>
  <si>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</si>
  <si>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</si>
  <si>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</si>
  <si>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</si>
  <si>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</si>
  <si>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</si>
  <si>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</si>
  <si>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</si>
  <si>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</si>
  <si>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</si>
  <si>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</si>
  <si>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</si>
  <si>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</si>
  <si>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</si>
  <si>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</si>
  <si>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</si>
  <si>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</si>
  <si>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</si>
  <si>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</si>
  <si>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</si>
  <si>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</si>
  <si>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</si>
  <si>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</si>
  <si>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</si>
  <si>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</si>
  <si>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</si>
  <si>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</si>
  <si>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</si>
  <si>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</si>
  <si>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</si>
  <si>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</si>
  <si>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</si>
  <si>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</si>
  <si>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</si>
  <si>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</si>
  <si>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</si>
  <si>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</si>
  <si>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</si>
  <si>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</si>
  <si>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</si>
  <si>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</si>
  <si>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</si>
  <si>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</si>
  <si>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</si>
  <si>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</si>
  <si>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</si>
  <si>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</si>
  <si>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</si>
  <si>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</si>
  <si>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</si>
  <si>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</si>
  <si>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</si>
  <si>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</si>
  <si>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</si>
  <si>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</si>
  <si>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</si>
  <si>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</si>
  <si>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</si>
  <si>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</si>
  <si>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</si>
  <si>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</si>
  <si>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</si>
  <si>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</si>
  <si>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</si>
  <si>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</si>
  <si>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</si>
  <si>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</si>
  <si>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</si>
  <si>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</si>
  <si>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</si>
  <si>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</si>
  <si>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</si>
  <si>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</si>
  <si>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</si>
  <si>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</si>
  <si>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</si>
  <si>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</si>
  <si>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</si>
  <si>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</si>
  <si>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</si>
  <si>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</si>
  <si>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</si>
  <si>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</si>
  <si>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</si>
  <si>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</si>
  <si>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</si>
  <si>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</si>
  <si>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</si>
  <si>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</si>
  <si>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</si>
  <si>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</si>
  <si>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</si>
  <si>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</si>
  <si>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</si>
  <si>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</si>
  <si>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</si>
  <si>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</si>
  <si>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</si>
  <si>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</si>
  <si>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</si>
  <si>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</si>
  <si>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</si>
  <si>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</si>
  <si>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</si>
  <si>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</si>
  <si>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</si>
  <si>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</si>
  <si>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</si>
  <si>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</si>
  <si>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</si>
  <si>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</si>
  <si>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</si>
  <si>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</si>
  <si>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</si>
  <si>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</si>
  <si>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</si>
  <si>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</si>
  <si>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</si>
  <si>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</si>
  <si>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</si>
  <si>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</si>
  <si>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</si>
  <si>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</si>
  <si>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</si>
  <si>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</si>
  <si>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</si>
  <si>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</si>
  <si>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</si>
  <si>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</si>
  <si>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</si>
  <si>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</si>
  <si>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</si>
  <si>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</si>
  <si>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</si>
  <si>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</si>
  <si>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</si>
  <si>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</si>
  <si>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</si>
  <si>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</si>
  <si>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</si>
  <si>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</si>
  <si>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</si>
  <si>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</si>
  <si>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</si>
  <si>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</si>
  <si>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</si>
  <si>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</si>
  <si>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</si>
  <si>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</si>
  <si>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</si>
  <si>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</si>
  <si>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</si>
  <si>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</si>
  <si>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</si>
  <si>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</si>
  <si>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</si>
  <si>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</si>
  <si>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</si>
  <si>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</si>
  <si>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</si>
  <si>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</si>
  <si>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</si>
  <si>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</si>
  <si>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</si>
  <si>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</si>
  <si>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</si>
  <si>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</si>
  <si>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</si>
  <si>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</si>
  <si>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</si>
  <si>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</si>
  <si>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</si>
  <si>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</si>
  <si>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</si>
  <si>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</si>
  <si>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</si>
  <si>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</si>
  <si>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</si>
  <si>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</si>
  <si>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</si>
  <si>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</si>
  <si>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</si>
  <si>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</si>
  <si>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</si>
  <si>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</si>
  <si>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</si>
  <si>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</si>
  <si>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</si>
  <si>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</si>
  <si>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</si>
  <si>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</si>
  <si>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</si>
  <si>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</si>
  <si>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</si>
  <si>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</si>
  <si>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</si>
  <si>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</si>
  <si>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</si>
  <si>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</si>
  <si>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</si>
  <si>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</si>
  <si>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</si>
  <si>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</si>
  <si>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</si>
  <si>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</si>
  <si>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</si>
  <si>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</si>
  <si>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</si>
  <si>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</si>
  <si>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</si>
  <si>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</si>
  <si>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</si>
  <si>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</si>
  <si>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</si>
  <si>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</si>
  <si>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</si>
  <si>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</si>
  <si>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</si>
  <si>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</si>
  <si>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</si>
  <si>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</si>
  <si>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</si>
  <si>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</si>
  <si>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</si>
  <si>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</si>
  <si>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</si>
  <si>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</si>
  <si>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</si>
  <si>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</si>
  <si>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</si>
  <si>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</si>
  <si>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</si>
  <si>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</si>
  <si>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</si>
  <si>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</si>
  <si>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</si>
  <si>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</si>
  <si>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</si>
  <si>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</si>
  <si>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</si>
  <si>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</si>
  <si>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</si>
  <si>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</si>
  <si>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</si>
  <si>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</si>
  <si>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</si>
  <si>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</si>
  <si>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</si>
  <si>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</si>
  <si>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</si>
  <si>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</si>
  <si>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</si>
  <si>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</si>
  <si>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</si>
  <si>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</si>
  <si>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</si>
  <si>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</si>
  <si>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</si>
  <si>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</si>
  <si>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</si>
  <si>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</si>
  <si>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</si>
  <si>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</si>
  <si>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</si>
  <si>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</si>
  <si>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</si>
  <si>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</si>
  <si>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</si>
  <si>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</si>
  <si>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</si>
  <si>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</si>
  <si>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</si>
  <si>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</si>
  <si>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</si>
  <si>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</si>
  <si>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</si>
  <si>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</si>
  <si>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</si>
  <si>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</si>
  <si>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</si>
  <si>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</si>
  <si>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</si>
  <si>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</si>
  <si>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</si>
  <si>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</si>
  <si>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</si>
  <si>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</si>
  <si>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</si>
  <si>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</si>
  <si>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</si>
  <si>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</si>
  <si>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</si>
  <si>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</si>
  <si>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</si>
  <si>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</si>
  <si>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</si>
  <si>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</si>
  <si>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</si>
  <si>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</si>
  <si>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</si>
  <si>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</si>
  <si>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</si>
  <si>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</si>
  <si>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</si>
  <si>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</si>
  <si>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</si>
  <si>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</si>
  <si>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</si>
  <si>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</si>
  <si>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</si>
  <si>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</si>
  <si>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</si>
  <si>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</si>
  <si>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</si>
  <si>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</si>
  <si>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</si>
  <si>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</si>
  <si>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</si>
  <si>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</si>
  <si>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</si>
  <si>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</si>
  <si>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</si>
  <si>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</si>
  <si>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</si>
  <si>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</si>
  <si>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</si>
  <si>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</si>
  <si>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</si>
  <si>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</si>
  <si>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</si>
  <si>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</si>
  <si>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</si>
  <si>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</si>
  <si>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</si>
  <si>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</si>
  <si>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</si>
  <si>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</si>
  <si>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</si>
  <si>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</si>
  <si>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</si>
  <si>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</si>
  <si>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</si>
  <si>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</si>
  <si>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</si>
  <si>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</si>
  <si>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</si>
  <si>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</si>
  <si>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</si>
  <si>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</si>
  <si>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</si>
  <si>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</si>
  <si>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</si>
  <si>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</si>
  <si>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</si>
  <si>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</si>
  <si>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</si>
  <si>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</si>
  <si>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</si>
  <si>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</si>
  <si>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</si>
  <si>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</si>
  <si>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</si>
  <si>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</si>
  <si>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</si>
  <si>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</si>
  <si>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</si>
  <si>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</si>
  <si>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</si>
  <si>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</si>
  <si>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</si>
  <si>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</si>
  <si>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</si>
  <si>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</si>
  <si>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</si>
  <si>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</si>
  <si>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</si>
  <si>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</si>
  <si>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</si>
  <si>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</si>
  <si>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</si>
  <si>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</si>
  <si>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</si>
  <si>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</si>
  <si>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</si>
  <si>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</si>
  <si>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</si>
  <si>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</si>
  <si>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</si>
  <si>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</si>
  <si>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</si>
  <si>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</si>
  <si>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</si>
  <si>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</si>
  <si>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</si>
  <si>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</si>
  <si>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</si>
  <si>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</si>
  <si>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</si>
  <si>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</si>
  <si>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</si>
  <si>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</si>
  <si>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</si>
  <si>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</si>
  <si>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</si>
  <si>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</si>
  <si>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</si>
  <si>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</si>
  <si>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</si>
  <si>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</si>
  <si>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</si>
  <si>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</si>
  <si>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</si>
  <si>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</si>
  <si>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</si>
  <si>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</si>
  <si>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</si>
  <si>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</si>
  <si>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</si>
  <si>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</si>
  <si>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</si>
  <si>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</si>
  <si>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</si>
  <si>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</si>
  <si>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</si>
  <si>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</si>
  <si>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</si>
  <si>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</si>
  <si>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</si>
  <si>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</si>
  <si>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</si>
  <si>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</si>
  <si>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</si>
  <si>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</si>
  <si>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</si>
  <si>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</si>
  <si>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</si>
  <si>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</si>
  <si>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</si>
  <si>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</si>
  <si>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</si>
  <si>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</si>
  <si>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</si>
  <si>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</si>
  <si>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</si>
  <si>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</si>
  <si>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</si>
  <si>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</si>
  <si>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</si>
  <si>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</si>
  <si>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</si>
  <si>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</si>
  <si>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</si>
  <si>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</si>
  <si>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</si>
  <si>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</si>
  <si>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</si>
  <si>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</si>
  <si>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</si>
  <si>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</si>
  <si>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</si>
  <si>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</si>
  <si>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</si>
  <si>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</si>
  <si>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</si>
  <si>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</si>
  <si>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</si>
  <si>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</si>
  <si>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</si>
  <si>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</si>
  <si>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</si>
  <si>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</si>
  <si>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</si>
  <si>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</si>
  <si>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</si>
  <si>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</si>
  <si>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</si>
  <si>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</si>
  <si>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</si>
  <si>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</si>
  <si>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</si>
  <si>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</si>
  <si>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</si>
  <si>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</si>
  <si>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</si>
  <si>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</si>
  <si>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</si>
  <si>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</si>
  <si>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</si>
  <si>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</si>
  <si>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</si>
  <si>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</si>
  <si>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</si>
  <si>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</si>
  <si>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</si>
  <si>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</si>
  <si>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</si>
  <si>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</si>
  <si>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</si>
  <si>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</si>
  <si>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</si>
  <si>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</si>
  <si>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</si>
  <si>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</si>
  <si>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</si>
  <si>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</si>
  <si>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</si>
  <si>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</si>
  <si>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</si>
  <si>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</si>
  <si>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</si>
  <si>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</si>
  <si>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</si>
  <si>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</si>
  <si>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</si>
  <si>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</si>
  <si>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</si>
  <si>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</si>
  <si>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</si>
  <si>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</si>
  <si>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</si>
  <si>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</si>
  <si>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</si>
  <si>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</si>
  <si>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</si>
  <si>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</si>
  <si>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</si>
  <si>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</si>
  <si>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</si>
  <si>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</si>
  <si>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</si>
  <si>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</si>
  <si>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</si>
  <si>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</si>
  <si>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</si>
  <si>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</si>
  <si>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</si>
  <si>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</si>
  <si>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</si>
  <si>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</si>
  <si>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</si>
  <si>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</si>
  <si>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</si>
  <si>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</si>
  <si>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</si>
  <si>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</si>
  <si>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</si>
  <si>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</si>
  <si>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</si>
  <si>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</si>
  <si>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</si>
  <si>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</si>
  <si>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</si>
  <si>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</si>
  <si>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</si>
  <si>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</si>
  <si>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</si>
  <si>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</si>
  <si>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</si>
  <si>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</si>
  <si>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</si>
  <si>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</si>
  <si>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</si>
  <si>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</si>
  <si>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</si>
  <si>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</si>
  <si>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</si>
  <si>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</si>
  <si>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</si>
  <si>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</si>
  <si>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</si>
  <si>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</si>
  <si>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</si>
  <si>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</si>
  <si>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</si>
  <si>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</si>
  <si>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</si>
  <si>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</si>
  <si>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</si>
  <si>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</si>
  <si>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</si>
  <si>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</si>
  <si>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</si>
  <si>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</si>
  <si>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</si>
  <si>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</si>
  <si>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</si>
  <si>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</si>
  <si>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</si>
  <si>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</si>
  <si>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</si>
  <si>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</si>
  <si>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</si>
  <si>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</si>
  <si>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</si>
  <si>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</si>
  <si>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</si>
  <si>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</si>
  <si>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</si>
  <si>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</si>
  <si>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</si>
  <si>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</si>
  <si>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</si>
  <si>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</si>
  <si>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</si>
  <si>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</si>
  <si>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</si>
  <si>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</si>
  <si>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</si>
  <si>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</si>
  <si>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</si>
  <si>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</si>
  <si>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</si>
  <si>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</si>
  <si>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</si>
  <si>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</si>
  <si>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</si>
  <si>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</si>
  <si>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</si>
  <si>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</si>
  <si>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</si>
  <si>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</si>
  <si>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</si>
  <si>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</si>
  <si>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</si>
  <si>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</si>
  <si>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</si>
  <si>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</si>
  <si>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</si>
  <si>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</si>
  <si>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</si>
  <si>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</si>
  <si>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</si>
  <si>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</si>
  <si>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</si>
  <si>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</si>
  <si>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</si>
  <si>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</si>
  <si>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</si>
  <si>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</si>
  <si>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</si>
  <si>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</si>
  <si>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</si>
  <si>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</si>
  <si>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</si>
  <si>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</si>
  <si>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</si>
  <si>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</si>
  <si>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</si>
  <si>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</si>
  <si>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</si>
  <si>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</si>
  <si>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</si>
  <si>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</si>
  <si>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</si>
  <si>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</si>
  <si>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</si>
  <si>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</si>
  <si>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</si>
  <si>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</si>
  <si>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</si>
  <si>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</si>
  <si>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</si>
  <si>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</si>
  <si>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</si>
  <si>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</si>
  <si>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</si>
  <si>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</si>
  <si>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</si>
  <si>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</si>
  <si>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</si>
  <si>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</si>
  <si>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</si>
  <si>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</si>
  <si>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</si>
  <si>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</si>
  <si>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</si>
  <si>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</si>
  <si>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</si>
  <si>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</si>
  <si>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</si>
  <si>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</si>
  <si>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</si>
  <si>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</si>
  <si>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</si>
  <si>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</si>
  <si>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</si>
  <si>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</si>
  <si>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</si>
  <si>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</si>
  <si>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</si>
  <si>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</si>
  <si>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</si>
  <si>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</si>
  <si>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</si>
  <si>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</si>
  <si>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</si>
  <si>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</si>
  <si>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</si>
  <si>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</si>
  <si>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</si>
  <si>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</si>
  <si>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</si>
  <si>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</si>
  <si>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</si>
  <si>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</si>
  <si>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</si>
  <si>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</si>
  <si>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</si>
  <si>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</si>
  <si>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</si>
  <si>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</si>
  <si>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</si>
  <si>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</si>
  <si>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</si>
  <si>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</si>
  <si>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</si>
  <si>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</si>
  <si>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</si>
  <si>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</si>
  <si>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</si>
  <si>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</si>
  <si>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</si>
  <si>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</si>
  <si>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</si>
  <si>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</si>
  <si>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</si>
  <si>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</si>
  <si>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</si>
  <si>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</si>
  <si>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</si>
  <si>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</si>
  <si>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</si>
  <si>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</si>
  <si>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</si>
  <si>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</si>
  <si>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</si>
  <si>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</si>
  <si>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</si>
  <si>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</si>
  <si>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</si>
  <si>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</si>
  <si>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</si>
  <si>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</si>
  <si>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</si>
  <si>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</si>
  <si>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</si>
  <si>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</si>
  <si>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</si>
  <si>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</si>
  <si>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</si>
  <si>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</si>
  <si>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</si>
  <si>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</si>
  <si>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</si>
  <si>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</si>
  <si>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</si>
  <si>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</si>
  <si>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</si>
  <si>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</si>
  <si>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</si>
  <si>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</si>
  <si>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</si>
  <si>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</si>
  <si>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</si>
  <si>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</si>
  <si>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</si>
  <si>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</si>
  <si>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</si>
  <si>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</si>
  <si>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</si>
  <si>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</si>
  <si>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</si>
  <si>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</si>
  <si>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</si>
  <si>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</si>
  <si>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</si>
  <si>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</si>
  <si>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</si>
  <si>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</si>
  <si>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</si>
  <si>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</si>
  <si>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</si>
  <si>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</si>
  <si>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</si>
  <si>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</si>
  <si>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</si>
  <si>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</si>
  <si>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</si>
  <si>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</si>
  <si>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</si>
  <si>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</si>
  <si>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</si>
  <si>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</si>
  <si>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</si>
  <si>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</si>
  <si>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</si>
  <si>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</si>
  <si>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</si>
  <si>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</si>
  <si>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</si>
  <si>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</si>
  <si>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</si>
  <si>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</si>
  <si>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</si>
  <si>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</si>
  <si>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</si>
  <si>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</si>
  <si>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</si>
  <si>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</si>
  <si>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</si>
  <si>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</si>
  <si>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</si>
  <si>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</si>
  <si>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</si>
  <si>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</si>
  <si>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</si>
  <si>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</si>
  <si>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</si>
  <si>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</si>
  <si>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</si>
  <si>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</si>
  <si>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</si>
  <si>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</si>
  <si>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</si>
  <si>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</si>
  <si>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</si>
  <si>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</si>
  <si>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</si>
  <si>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</si>
  <si>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</si>
  <si>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</si>
  <si>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</si>
  <si>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</si>
  <si>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</si>
  <si>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</si>
  <si>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</si>
  <si>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</si>
  <si>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</si>
  <si>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</si>
  <si>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</si>
  <si>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</si>
  <si>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</si>
  <si>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</si>
  <si>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</si>
  <si>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</si>
  <si>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</si>
  <si>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</si>
  <si>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</si>
  <si>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</si>
  <si>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</si>
  <si>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</si>
  <si>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</si>
  <si>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</si>
  <si>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</si>
  <si>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</si>
  <si>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</si>
  <si>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</si>
  <si>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</si>
  <si>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</si>
  <si>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</si>
  <si>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</si>
  <si>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</si>
  <si>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</si>
  <si>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</si>
  <si>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</si>
  <si>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</si>
  <si>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</si>
  <si>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</si>
  <si>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</si>
  <si>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</si>
  <si>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</si>
  <si>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</si>
  <si>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</si>
  <si>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</si>
  <si>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</si>
  <si>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</si>
  <si>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</si>
  <si>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</si>
  <si>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</si>
  <si>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</si>
  <si>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</si>
  <si>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</si>
  <si>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</si>
  <si>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</si>
  <si>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</si>
  <si>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</si>
  <si>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</si>
  <si>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</si>
  <si>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</si>
  <si>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</si>
  <si>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</si>
  <si>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</si>
  <si>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</si>
  <si>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</si>
  <si>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</si>
  <si>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</si>
  <si>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</si>
  <si>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</si>
  <si>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</si>
  <si>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</si>
  <si>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</si>
  <si>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</si>
  <si>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</si>
  <si>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</si>
  <si>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</si>
  <si>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</si>
  <si>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</si>
  <si>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</si>
  <si>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</si>
  <si>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</si>
  <si>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</si>
  <si>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</si>
  <si>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</si>
  <si>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</si>
  <si>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</si>
  <si>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</si>
  <si>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</si>
  <si>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</si>
  <si>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</si>
  <si>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</si>
  <si>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</si>
  <si>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</si>
  <si>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</si>
  <si>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</si>
  <si>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</si>
  <si>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</si>
  <si>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</si>
  <si>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</si>
  <si>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</si>
  <si>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</si>
  <si>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</si>
  <si>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</si>
  <si>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</si>
  <si>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</si>
  <si>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</si>
  <si>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</si>
  <si>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</si>
  <si>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</si>
  <si>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</si>
  <si>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</si>
  <si>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</si>
  <si>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</si>
  <si>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</si>
  <si>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</si>
  <si>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</si>
  <si>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</si>
  <si>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</si>
  <si>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</si>
  <si>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</si>
  <si>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</si>
  <si>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</si>
  <si>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</si>
  <si>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</si>
  <si>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</si>
  <si>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</si>
  <si>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</si>
  <si>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</si>
  <si>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</si>
  <si>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</si>
  <si>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</si>
  <si>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</si>
  <si>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</si>
  <si>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</si>
  <si>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</si>
  <si>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</si>
  <si>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</si>
  <si>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</si>
  <si>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</si>
  <si>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</si>
  <si>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</si>
  <si>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</si>
  <si>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</si>
  <si>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</si>
  <si>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</si>
  <si>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</si>
  <si>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</si>
  <si>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</si>
  <si>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</si>
  <si>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</si>
  <si>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</si>
  <si>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</si>
  <si>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</si>
  <si>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</si>
  <si>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</si>
  <si>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</si>
  <si>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</si>
  <si>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</si>
  <si>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</si>
  <si>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</si>
  <si>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</si>
  <si>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</si>
  <si>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</si>
  <si>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</si>
  <si>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</si>
  <si>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</si>
  <si>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</si>
  <si>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</si>
  <si>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</si>
  <si>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</si>
  <si>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</si>
  <si>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</si>
  <si>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</si>
  <si>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</si>
  <si>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</si>
  <si>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</si>
  <si>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</si>
  <si>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</si>
  <si>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</si>
  <si>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</si>
  <si>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</si>
  <si>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</si>
  <si>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</si>
  <si>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</si>
  <si>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</si>
  <si>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</si>
  <si>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</si>
  <si>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</si>
  <si>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</si>
  <si>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</si>
  <si>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</si>
  <si>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</si>
  <si>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</si>
  <si>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</si>
  <si>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</si>
  <si>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</si>
  <si>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</si>
  <si>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</si>
  <si>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</si>
  <si>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</si>
  <si>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</si>
  <si>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</si>
  <si>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</si>
  <si>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</si>
  <si>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</si>
  <si>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</si>
  <si>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</si>
  <si>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</si>
  <si>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</si>
  <si>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</si>
  <si>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</si>
  <si>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</si>
  <si>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</si>
  <si>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</si>
  <si>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</si>
  <si>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</si>
  <si>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</si>
  <si>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</si>
  <si>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</si>
  <si>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</si>
  <si>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</si>
  <si>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</si>
  <si>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</si>
  <si>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</si>
  <si>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</si>
  <si>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</si>
  <si>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</si>
  <si>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</si>
  <si>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</si>
  <si>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</si>
  <si>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</si>
  <si>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</si>
  <si>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</si>
  <si>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</si>
  <si>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</si>
  <si>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</si>
  <si>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</si>
  <si>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</si>
  <si>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</si>
  <si>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</si>
  <si>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</si>
  <si>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</si>
  <si>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</si>
  <si>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</si>
  <si>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</si>
  <si>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</si>
  <si>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</si>
  <si>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</si>
  <si>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</si>
  <si>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</si>
  <si>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</si>
  <si>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</si>
  <si>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</si>
  <si>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</si>
  <si>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</si>
  <si>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</si>
  <si>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</si>
  <si>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</si>
  <si>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</si>
  <si>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</si>
  <si>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</si>
  <si>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</si>
  <si>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</si>
  <si>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</si>
  <si>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</si>
  <si>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</si>
  <si>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</si>
  <si>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</si>
  <si>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</si>
  <si>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</si>
  <si>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</si>
  <si>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</si>
  <si>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</si>
  <si>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</si>
  <si>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</si>
  <si>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</si>
  <si>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</si>
  <si>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</si>
  <si>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</si>
  <si>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</si>
  <si>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</si>
  <si>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</si>
  <si>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</si>
  <si>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</si>
  <si>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</si>
  <si>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</si>
  <si>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</si>
  <si>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</si>
  <si>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</si>
  <si>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</si>
  <si>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</si>
  <si>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</si>
  <si>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</si>
  <si>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</si>
  <si>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</si>
  <si>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</si>
  <si>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</si>
  <si>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</si>
  <si>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</si>
  <si>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</si>
  <si>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</si>
  <si>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</si>
  <si>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</si>
  <si>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</si>
  <si>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</si>
  <si>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</si>
  <si>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</si>
  <si>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</si>
  <si>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</si>
  <si>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</si>
  <si>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</si>
  <si>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</si>
  <si>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</si>
  <si>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</si>
  <si>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</si>
  <si>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</si>
  <si>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</si>
  <si>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</si>
  <si>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</si>
  <si>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</si>
  <si>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</si>
  <si>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</si>
  <si>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</si>
  <si>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</si>
  <si>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</si>
  <si>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</si>
  <si>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</si>
  <si>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</si>
  <si>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</si>
  <si>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</si>
  <si>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</si>
  <si>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</si>
  <si>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</si>
  <si>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</si>
  <si>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</si>
  <si>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</si>
  <si>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</si>
  <si>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</si>
  <si>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</si>
  <si>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</si>
  <si>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</si>
  <si>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</si>
  <si>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</si>
  <si>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</si>
  <si>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</si>
  <si>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</si>
  <si>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</si>
  <si>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</si>
  <si>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</si>
  <si>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</si>
  <si>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</si>
  <si>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</si>
  <si>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</si>
  <si>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</si>
  <si>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</si>
  <si>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</si>
  <si>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</si>
  <si>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</si>
  <si>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</si>
  <si>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</si>
  <si>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</si>
  <si>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</si>
  <si>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</si>
  <si>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</si>
  <si>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</si>
  <si>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</si>
  <si>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</si>
  <si>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</si>
  <si>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</si>
  <si>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</si>
  <si>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</si>
  <si>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</si>
  <si>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</si>
  <si>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</si>
  <si>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</si>
  <si>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</si>
  <si>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</si>
  <si>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</si>
  <si>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</si>
  <si>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</si>
  <si>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</si>
  <si>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</si>
  <si>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</si>
  <si>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</si>
  <si>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</si>
  <si>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</si>
  <si>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</si>
  <si>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</si>
  <si>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</si>
  <si>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</si>
  <si>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</si>
  <si>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</si>
  <si>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</si>
  <si>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</si>
  <si>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</si>
  <si>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</si>
  <si>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</si>
  <si>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</si>
  <si>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</si>
  <si>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</si>
  <si>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</si>
  <si>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</si>
  <si>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</si>
  <si>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</si>
  <si>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</si>
  <si>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</si>
  <si>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</si>
  <si>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</si>
  <si>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</si>
  <si>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</si>
  <si>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</si>
  <si>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</si>
  <si>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</si>
  <si>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</si>
  <si>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</si>
  <si>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</si>
  <si>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</si>
  <si>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</si>
  <si>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</si>
  <si>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</si>
  <si>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</si>
  <si>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</si>
  <si>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</si>
  <si>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</si>
  <si>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</si>
  <si>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</si>
  <si>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</si>
  <si>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</si>
  <si>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</si>
  <si>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</si>
  <si>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</si>
  <si>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</si>
  <si>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</si>
  <si>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</si>
  <si>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</si>
  <si>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</si>
  <si>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</si>
  <si>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</si>
  <si>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</si>
  <si>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</si>
  <si>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</si>
  <si>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</si>
  <si>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</si>
  <si>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</si>
  <si>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</si>
  <si>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</si>
  <si>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</si>
  <si>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</si>
  <si>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</si>
  <si>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</si>
  <si>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</si>
  <si>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</si>
  <si>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</si>
  <si>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</si>
  <si>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</si>
  <si>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</si>
  <si>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</si>
  <si>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</si>
  <si>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</si>
  <si>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</si>
  <si>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</si>
  <si>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</si>
  <si>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</si>
  <si>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</si>
  <si>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</si>
  <si>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</si>
  <si>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</si>
  <si>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</si>
  <si>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</si>
  <si>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</si>
  <si>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</si>
  <si>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</si>
  <si>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</si>
  <si>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</si>
  <si>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</si>
  <si>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</si>
  <si>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</si>
  <si>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</si>
  <si>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</si>
  <si>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</si>
  <si>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</si>
  <si>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</si>
  <si>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</si>
  <si>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</si>
  <si>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</si>
  <si>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</si>
  <si>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</si>
  <si>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</si>
  <si>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</si>
  <si>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</si>
  <si>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</si>
  <si>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</si>
  <si>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</si>
  <si>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</si>
  <si>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</si>
  <si>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</si>
  <si>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</si>
  <si>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</si>
  <si>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</si>
  <si>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</si>
  <si>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</si>
  <si>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</si>
  <si>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</si>
  <si>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</si>
  <si>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</si>
  <si>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</si>
  <si>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</si>
  <si>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</si>
  <si>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</si>
  <si>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</si>
  <si>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</si>
  <si>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</si>
  <si>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</si>
  <si>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</si>
  <si>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</si>
  <si>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</si>
  <si>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</si>
  <si>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</si>
  <si>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</si>
  <si>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</si>
  <si>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</si>
  <si>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</si>
  <si>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</si>
  <si>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</si>
  <si>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</si>
  <si>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</si>
  <si>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</si>
  <si>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</si>
  <si>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</si>
  <si>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</si>
  <si>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</si>
  <si>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</si>
  <si>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</si>
  <si>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</si>
  <si>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</si>
  <si>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</si>
  <si>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</si>
  <si>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</si>
  <si>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</si>
  <si>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</si>
  <si>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</si>
  <si>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</si>
  <si>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</si>
  <si>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</si>
  <si>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</si>
  <si>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</si>
  <si>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</si>
  <si>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</si>
  <si>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</si>
  <si>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</si>
  <si>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</si>
  <si>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</si>
  <si>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</si>
  <si>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</si>
  <si>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</si>
  <si>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</si>
  <si>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</si>
  <si>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</si>
  <si>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</si>
  <si>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</si>
  <si>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</si>
  <si>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</si>
  <si>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</si>
  <si>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</si>
  <si>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</si>
  <si>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</si>
  <si>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</si>
  <si>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</si>
  <si>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</si>
  <si>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</si>
  <si>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</si>
  <si>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</si>
  <si>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</si>
  <si>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</si>
  <si>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</si>
  <si>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</si>
  <si>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</si>
  <si>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</si>
  <si>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</si>
  <si>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</si>
  <si>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</si>
  <si>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</si>
  <si>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</si>
  <si>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</si>
  <si>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</si>
  <si>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</si>
  <si>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</si>
  <si>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</si>
  <si>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</si>
  <si>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</si>
  <si>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</si>
  <si>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</si>
  <si>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</si>
  <si>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</si>
  <si>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</si>
  <si>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</si>
  <si>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</si>
  <si>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</si>
  <si>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</si>
  <si>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</si>
  <si>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</si>
  <si>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</si>
  <si>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</si>
  <si>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</si>
  <si>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</si>
  <si>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</si>
  <si>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</si>
  <si>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</si>
  <si>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</si>
  <si>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</si>
  <si>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</si>
  <si>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</si>
  <si>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</si>
  <si>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</si>
  <si>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</si>
  <si>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</si>
  <si>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</si>
  <si>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</si>
  <si>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</si>
  <si>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</si>
  <si>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</si>
  <si>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</si>
  <si>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</si>
  <si>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</si>
  <si>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</si>
  <si>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</si>
  <si>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</si>
  <si>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</si>
  <si>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</si>
  <si>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</si>
  <si>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</si>
  <si>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</si>
  <si>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</si>
  <si>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</si>
  <si>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</si>
  <si>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</si>
  <si>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</si>
  <si>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</si>
  <si>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</si>
  <si>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</si>
  <si>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</si>
  <si>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</si>
  <si>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</si>
  <si>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</si>
  <si>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</si>
  <si>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</si>
  <si>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</si>
  <si>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</si>
  <si>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</si>
  <si>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</si>
  <si>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</si>
  <si>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</si>
  <si>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</si>
  <si>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</si>
  <si>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</si>
  <si>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</si>
  <si>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</si>
  <si>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</si>
  <si>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</si>
  <si>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</si>
  <si>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</si>
  <si>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</si>
  <si>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</si>
  <si>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</si>
  <si>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</si>
  <si>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</si>
  <si>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</si>
  <si>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</si>
  <si>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</si>
  <si>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</si>
  <si>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</si>
  <si>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</si>
  <si>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</si>
  <si>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</si>
  <si>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</si>
  <si>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</si>
  <si>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</si>
  <si>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</si>
  <si>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</si>
  <si>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</si>
  <si>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</si>
  <si>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</si>
  <si>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</si>
  <si>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</si>
  <si>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</si>
  <si>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</si>
  <si>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</si>
  <si>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</si>
  <si>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</si>
  <si>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</si>
  <si>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</si>
  <si>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</si>
  <si>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</si>
  <si>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</si>
  <si>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</si>
  <si>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</si>
  <si>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</si>
  <si>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</si>
  <si>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</si>
  <si>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</si>
  <si>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</si>
  <si>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</si>
  <si>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</si>
  <si>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</si>
  <si>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</si>
  <si>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</si>
  <si>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</si>
  <si>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</si>
  <si>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</si>
  <si>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</si>
  <si>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</si>
  <si>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</si>
  <si>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</si>
  <si>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</si>
  <si>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</si>
  <si>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</si>
  <si>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</si>
  <si>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</si>
  <si>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</si>
  <si>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</si>
  <si>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</si>
  <si>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</si>
  <si>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</si>
  <si>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</si>
  <si>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</si>
  <si>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</si>
  <si>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</si>
  <si>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</si>
  <si>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</si>
  <si>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</si>
  <si>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</si>
  <si>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</si>
  <si>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</si>
  <si>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</si>
  <si>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</si>
  <si>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</si>
  <si>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</si>
  <si>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</si>
  <si>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</si>
  <si>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</si>
  <si>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</si>
  <si>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</si>
  <si>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</si>
  <si>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</si>
  <si>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</si>
  <si>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</si>
  <si>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</si>
  <si>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</si>
  <si>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</si>
  <si>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</si>
  <si>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</si>
  <si>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</si>
  <si>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</si>
  <si>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</si>
  <si>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</si>
  <si>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</si>
  <si>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</si>
  <si>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</si>
  <si>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</si>
  <si>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</si>
  <si>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</si>
  <si>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</si>
  <si>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</si>
  <si>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</si>
  <si>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</si>
  <si>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</si>
  <si>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</si>
  <si>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</si>
  <si>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</si>
  <si>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</si>
  <si>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</si>
  <si>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</si>
  <si>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</si>
  <si>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</si>
  <si>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</si>
  <si>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</si>
  <si>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</si>
  <si>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</si>
  <si>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</si>
  <si>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</si>
  <si>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</si>
  <si>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</si>
  <si>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</si>
  <si>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</si>
  <si>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</si>
  <si>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</si>
  <si>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</si>
  <si>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</si>
  <si>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</si>
  <si>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</si>
  <si>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</si>
  <si>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</si>
  <si>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</si>
  <si>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</si>
  <si>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</si>
  <si>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</si>
  <si>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</si>
  <si>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</si>
  <si>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</si>
  <si>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</si>
  <si>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</si>
  <si>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</si>
  <si>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</si>
  <si>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</si>
  <si>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</si>
  <si>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</si>
  <si>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</si>
  <si>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</si>
  <si>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</si>
  <si>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</si>
  <si>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</si>
  <si>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</si>
  <si>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</si>
  <si>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</si>
  <si>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</si>
  <si>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</si>
  <si>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</si>
  <si>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</si>
  <si>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</si>
  <si>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</si>
  <si>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</si>
  <si>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</si>
  <si>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</si>
  <si>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</si>
  <si>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</si>
  <si>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</si>
  <si>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</si>
  <si>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</si>
  <si>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</si>
  <si>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</si>
  <si>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</si>
  <si>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</si>
  <si>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</si>
  <si>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</si>
  <si>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</si>
  <si>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</si>
  <si>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</si>
  <si>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</si>
  <si>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</si>
  <si>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</si>
  <si>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</si>
  <si>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</si>
  <si>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</si>
  <si>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</si>
  <si>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</si>
  <si>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</si>
  <si>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</si>
  <si>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</si>
  <si>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</si>
  <si>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</si>
  <si>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</si>
  <si>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</si>
  <si>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</si>
  <si>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</si>
  <si>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</si>
  <si>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</si>
  <si>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</si>
  <si>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</si>
  <si>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</si>
  <si>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</si>
  <si>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</si>
  <si>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</si>
  <si>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</si>
  <si>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</si>
  <si>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</si>
  <si>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</si>
  <si>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</si>
  <si>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</si>
  <si>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</si>
  <si>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</si>
  <si>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</si>
  <si>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</si>
  <si>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</si>
  <si>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</si>
  <si>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</si>
  <si>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</si>
  <si>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</si>
  <si>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</si>
  <si>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</si>
  <si>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</si>
  <si>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</si>
  <si>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</si>
  <si>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</si>
  <si>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</si>
  <si>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</si>
  <si>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</si>
  <si>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</si>
  <si>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</si>
  <si>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</si>
  <si>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</si>
  <si>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</si>
  <si>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</si>
  <si>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</si>
  <si>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</si>
  <si>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</si>
  <si>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</si>
  <si>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</si>
  <si>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</si>
  <si>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</si>
  <si>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</si>
  <si>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</si>
  <si>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</si>
  <si>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</si>
  <si>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</si>
  <si>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</si>
  <si>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</si>
  <si>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</si>
  <si>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</si>
  <si>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</si>
  <si>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</si>
  <si>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</si>
  <si>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</si>
  <si>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</si>
  <si>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</si>
  <si>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</si>
  <si>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</si>
  <si>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</si>
  <si>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</si>
  <si>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</si>
  <si>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</si>
  <si>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</si>
  <si>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</si>
  <si>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</si>
  <si>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</si>
  <si>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</si>
  <si>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</si>
  <si>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</si>
  <si>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</si>
  <si>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</si>
  <si>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</si>
  <si>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</si>
  <si>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</si>
  <si>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</si>
  <si>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</si>
  <si>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</si>
  <si>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</si>
  <si>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</si>
  <si>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</si>
  <si>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</si>
  <si>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</si>
  <si>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</si>
  <si>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</si>
  <si>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</si>
  <si>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</si>
  <si>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</si>
  <si>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</si>
  <si>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</si>
  <si>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</si>
  <si>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</si>
  <si>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</si>
  <si>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</si>
  <si>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</si>
  <si>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</si>
  <si>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</si>
  <si>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</si>
  <si>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</si>
  <si>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</si>
  <si>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</si>
  <si>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</si>
  <si>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</si>
  <si>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</si>
  <si>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</si>
  <si>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</si>
  <si>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</si>
  <si>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</si>
  <si>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</si>
  <si>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</si>
  <si>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</si>
  <si>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</si>
  <si>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</si>
  <si>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</si>
  <si>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</si>
  <si>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</si>
  <si>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</si>
  <si>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</si>
  <si>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</si>
  <si>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</si>
  <si>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</si>
  <si>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</si>
  <si>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</si>
  <si>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</si>
  <si>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</si>
  <si>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</si>
  <si>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</si>
  <si>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</si>
  <si>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</si>
  <si>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</si>
  <si>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</si>
  <si>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</si>
  <si>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</si>
  <si>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</si>
  <si>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</si>
  <si>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</si>
  <si>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</si>
  <si>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</si>
  <si>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</si>
  <si>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</si>
  <si>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</si>
  <si>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</si>
  <si>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</si>
  <si>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</si>
  <si>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</si>
  <si>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</si>
  <si>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</si>
  <si>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</si>
  <si>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</si>
  <si>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</si>
  <si>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</si>
  <si>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</si>
  <si>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</si>
  <si>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</si>
  <si>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</si>
  <si>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</si>
  <si>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</si>
  <si>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</si>
  <si>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</si>
  <si>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</si>
  <si>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</si>
  <si>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</si>
  <si>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</si>
  <si>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</si>
  <si>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</si>
  <si>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</si>
  <si>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</si>
  <si>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</si>
  <si>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</si>
  <si>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</si>
  <si>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</si>
  <si>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</si>
  <si>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</si>
  <si>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</si>
  <si>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</si>
  <si>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</si>
  <si>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</si>
  <si>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</si>
  <si>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</si>
  <si>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</si>
  <si>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</si>
  <si>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</si>
  <si>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</si>
  <si>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</si>
  <si>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</si>
  <si>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</si>
  <si>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</si>
  <si>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</si>
  <si>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</si>
  <si>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</si>
  <si>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</si>
  <si>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</si>
  <si>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</si>
  <si>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</si>
  <si>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</si>
  <si>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</si>
  <si>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</si>
  <si>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</si>
  <si>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</si>
  <si>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</si>
  <si>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</si>
  <si>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</si>
  <si>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</si>
  <si>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</si>
  <si>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</si>
  <si>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</si>
  <si>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</si>
  <si>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</si>
  <si>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</si>
  <si>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</si>
  <si>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</si>
  <si>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</si>
  <si>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</si>
  <si>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</si>
  <si>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</si>
  <si>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</si>
  <si>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</si>
  <si>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</si>
  <si>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</si>
  <si>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</si>
  <si>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</si>
  <si>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</si>
  <si>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</si>
  <si>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</si>
  <si>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</si>
  <si>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</si>
  <si>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</si>
  <si>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</si>
  <si>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</si>
  <si>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</si>
  <si>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</si>
  <si>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</si>
  <si>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</si>
  <si>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</si>
  <si>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</si>
  <si>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</si>
  <si>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</si>
  <si>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</si>
  <si>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</si>
  <si>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</si>
  <si>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</si>
  <si>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</si>
  <si>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</si>
  <si>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</si>
  <si>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</si>
  <si>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</si>
  <si>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</si>
  <si>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</si>
  <si>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</si>
  <si>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</si>
  <si>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</si>
  <si>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</si>
  <si>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</si>
  <si>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</si>
  <si>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</si>
  <si>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</si>
  <si>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</si>
  <si>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</si>
  <si>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</si>
  <si>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</si>
  <si>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</si>
  <si>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</si>
  <si>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</si>
  <si>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</si>
  <si>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</si>
  <si>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</si>
  <si>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</si>
  <si>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</si>
  <si>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</si>
  <si>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</si>
  <si>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</si>
  <si>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</si>
  <si>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</si>
  <si>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</si>
  <si>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</si>
  <si>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</si>
  <si>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</si>
  <si>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</si>
  <si>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</si>
  <si>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</si>
  <si>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</si>
  <si>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</si>
  <si>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</si>
  <si>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</si>
  <si>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</si>
  <si>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</si>
  <si>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</si>
  <si>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</si>
  <si>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</si>
  <si>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</si>
  <si>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</si>
  <si>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</si>
  <si>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</si>
  <si>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</si>
  <si>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</si>
  <si>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</si>
  <si>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</si>
  <si>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</si>
  <si>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</si>
  <si>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</si>
  <si>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</si>
  <si>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</si>
  <si>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</si>
  <si>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</si>
  <si>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</si>
  <si>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</si>
  <si>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</si>
  <si>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</si>
  <si>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</si>
  <si>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</si>
  <si>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</si>
  <si>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</si>
  <si>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</si>
  <si>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</si>
  <si>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</si>
  <si>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</si>
  <si>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</si>
  <si>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</si>
  <si>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</si>
  <si>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</si>
  <si>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</si>
  <si>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</si>
  <si>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</si>
  <si>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</si>
  <si>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</si>
  <si>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</si>
  <si>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</si>
  <si>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</si>
  <si>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</si>
  <si>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</si>
  <si>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</si>
  <si>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</si>
  <si>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</si>
  <si>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</si>
  <si>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</si>
  <si>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</si>
  <si>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</si>
  <si>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</si>
  <si>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</si>
  <si>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</si>
  <si>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</si>
  <si>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</si>
  <si>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</si>
  <si>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</si>
  <si>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</si>
  <si>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</si>
  <si>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</si>
  <si>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</si>
  <si>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</si>
  <si>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</si>
  <si>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</si>
  <si>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</si>
  <si>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</si>
  <si>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</si>
  <si>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</si>
  <si>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</si>
  <si>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</si>
  <si>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</si>
  <si>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</si>
  <si>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</si>
  <si>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</si>
  <si>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</si>
  <si>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</si>
  <si>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</si>
  <si>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</si>
  <si>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</si>
  <si>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</si>
  <si>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</si>
  <si>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</si>
  <si>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</si>
  <si>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</si>
  <si>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</si>
  <si>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</si>
  <si>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</si>
  <si>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</si>
  <si>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</si>
  <si>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</si>
  <si>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</si>
  <si>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</si>
  <si>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</si>
  <si>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</si>
  <si>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</si>
  <si>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</si>
  <si>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</si>
  <si>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</si>
  <si>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</si>
  <si>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</si>
  <si>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</si>
  <si>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</si>
  <si>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</si>
  <si>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</si>
  <si>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</si>
  <si>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</si>
  <si>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</si>
  <si>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</si>
  <si>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</si>
  <si>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</si>
  <si>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</si>
  <si>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</si>
  <si>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</si>
  <si>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</si>
  <si>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</si>
  <si>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</si>
  <si>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</si>
  <si>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</si>
  <si>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</si>
  <si>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</si>
  <si>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</si>
  <si>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</si>
  <si>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</si>
  <si>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</si>
  <si>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</si>
  <si>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</si>
  <si>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</si>
  <si>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</si>
  <si>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</si>
  <si>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</si>
  <si>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</si>
  <si>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</si>
  <si>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</si>
  <si>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</si>
  <si>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</si>
  <si>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</si>
  <si>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</si>
  <si>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</si>
  <si>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</si>
  <si>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</si>
  <si>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</si>
  <si>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</si>
  <si>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</si>
  <si>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</si>
  <si>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</si>
  <si>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</si>
  <si>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</si>
  <si>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</si>
  <si>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</si>
  <si>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</si>
  <si>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</si>
  <si>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</si>
  <si>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</si>
  <si>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</si>
  <si>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</si>
  <si>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</si>
  <si>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</si>
  <si>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</si>
  <si>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</si>
  <si>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</si>
  <si>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</si>
  <si>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</si>
  <si>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</si>
  <si>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</si>
  <si>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</si>
  <si>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</si>
  <si>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</si>
  <si>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</si>
  <si>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</si>
  <si>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</si>
  <si>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</si>
  <si>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</si>
  <si>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</si>
  <si>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</si>
  <si>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</si>
  <si>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</si>
  <si>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</si>
  <si>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</si>
  <si>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</si>
  <si>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</si>
  <si>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</si>
  <si>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</si>
  <si>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</si>
  <si>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</si>
  <si>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</si>
  <si>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</si>
  <si>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</si>
  <si>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</si>
  <si>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</si>
  <si>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</si>
  <si>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</si>
  <si>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</si>
  <si>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</si>
  <si>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</si>
  <si>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</si>
  <si>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</si>
  <si>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</si>
  <si>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</si>
  <si>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</si>
  <si>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</si>
  <si>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</si>
  <si>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</si>
  <si>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</si>
  <si>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</si>
  <si>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</si>
  <si>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</si>
  <si>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</si>
  <si>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</si>
  <si>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</si>
  <si>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</si>
  <si>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</si>
  <si>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</si>
  <si>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</si>
  <si>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</si>
  <si>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</si>
  <si>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</si>
  <si>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</si>
  <si>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</si>
  <si>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</si>
  <si>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</si>
  <si>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</si>
  <si>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</si>
  <si>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</si>
  <si>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</si>
  <si>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</si>
  <si>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</si>
  <si>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</si>
  <si>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</si>
  <si>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</si>
  <si>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</si>
  <si>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</si>
  <si>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</si>
  <si>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</si>
  <si>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</si>
  <si>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</si>
  <si>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</si>
  <si>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</si>
  <si>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</si>
  <si>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</si>
  <si>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</si>
  <si>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</si>
  <si>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</si>
  <si>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</si>
  <si>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</si>
  <si>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</si>
  <si>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</si>
  <si>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</si>
  <si>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</si>
  <si>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</si>
  <si>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</si>
  <si>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</si>
  <si>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</si>
  <si>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</si>
  <si>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</si>
  <si>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</si>
  <si>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</si>
  <si>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</si>
  <si>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</si>
  <si>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</si>
  <si>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</si>
  <si>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</si>
  <si>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</si>
  <si>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</si>
  <si>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</si>
  <si>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</si>
  <si>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</si>
  <si>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</si>
  <si>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</si>
  <si>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</si>
  <si>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</si>
  <si>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</si>
  <si>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</si>
  <si>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</si>
  <si>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</si>
  <si>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</si>
  <si>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</si>
  <si>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</si>
  <si>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</si>
  <si>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</si>
  <si>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</si>
  <si>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</si>
  <si>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</si>
  <si>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</si>
  <si>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</si>
  <si>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</si>
  <si>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</si>
  <si>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</si>
  <si>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</si>
  <si>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</si>
  <si>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</si>
  <si>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</si>
  <si>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</si>
  <si>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</si>
  <si>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</si>
  <si>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</si>
  <si>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</si>
  <si>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</si>
  <si>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</si>
  <si>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</si>
  <si>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</si>
  <si>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</si>
  <si>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</si>
  <si>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</si>
  <si>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</si>
  <si>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</si>
  <si>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</si>
  <si>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</si>
  <si>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</si>
  <si>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</si>
  <si>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</si>
  <si>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</si>
  <si>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</si>
  <si>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</si>
  <si>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</si>
  <si>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</si>
  <si>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</si>
  <si>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</si>
  <si>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</si>
  <si>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</si>
  <si>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</si>
  <si>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</si>
  <si>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</si>
  <si>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</si>
  <si>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</si>
  <si>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</si>
  <si>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</si>
  <si>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</si>
  <si>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</si>
  <si>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</si>
  <si>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</si>
  <si>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</si>
  <si>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</si>
  <si>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</si>
  <si>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</si>
  <si>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</si>
  <si>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</si>
  <si>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</si>
  <si>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</si>
  <si>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</si>
  <si>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</si>
  <si>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</si>
  <si>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</si>
  <si>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</si>
  <si>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</si>
  <si>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</si>
  <si>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</si>
  <si>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</si>
  <si>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</si>
  <si>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</si>
  <si>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</si>
  <si>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</si>
  <si>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</si>
  <si>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</si>
  <si>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</si>
  <si>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</si>
  <si>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</si>
  <si>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</si>
  <si>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</si>
  <si>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</si>
  <si>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</si>
  <si>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</si>
  <si>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</si>
  <si>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</si>
  <si>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</si>
  <si>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</si>
  <si>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</si>
  <si>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</si>
  <si>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</si>
  <si>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</si>
  <si>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</si>
  <si>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</si>
  <si>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</si>
  <si>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</si>
  <si>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</si>
  <si>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</si>
  <si>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</si>
  <si>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</si>
  <si>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</si>
  <si>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</si>
  <si>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</si>
  <si>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</si>
  <si>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</si>
  <si>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</si>
  <si>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</si>
  <si>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</si>
  <si>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</si>
  <si>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</si>
  <si>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</si>
  <si>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</si>
  <si>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</si>
  <si>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</si>
  <si>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</si>
  <si>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</si>
  <si>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</si>
  <si>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</si>
  <si>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</si>
  <si>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</si>
  <si>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</si>
  <si>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</si>
  <si>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</si>
  <si>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</si>
  <si>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</si>
  <si>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</si>
  <si>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</si>
  <si>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</si>
  <si>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</si>
  <si>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</si>
  <si>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</si>
  <si>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</si>
  <si>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</si>
  <si>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</si>
  <si>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</si>
  <si>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</si>
  <si>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</si>
  <si>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</si>
  <si>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</si>
  <si>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</si>
  <si>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</si>
  <si>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</si>
  <si>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</si>
  <si>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</si>
  <si>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</si>
  <si>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</si>
  <si>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</si>
  <si>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</si>
  <si>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</si>
  <si>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</si>
  <si>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</si>
  <si>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</si>
  <si>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</si>
  <si>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</si>
  <si>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</si>
  <si>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</si>
  <si>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</si>
  <si>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</si>
  <si>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</si>
  <si>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</si>
  <si>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</si>
  <si>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</si>
  <si>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</si>
  <si>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</si>
  <si>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</si>
  <si>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</si>
  <si>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</si>
  <si>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</si>
  <si>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</si>
  <si>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</si>
  <si>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</si>
  <si>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</si>
  <si>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</si>
  <si>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</si>
  <si>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</si>
  <si>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</si>
  <si>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</si>
  <si>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</si>
  <si>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</si>
  <si>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</si>
  <si>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</si>
  <si>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</si>
  <si>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</si>
  <si>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</si>
  <si>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</si>
  <si>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</si>
  <si>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</si>
  <si>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</si>
  <si>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</si>
  <si>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</si>
  <si>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</si>
  <si>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</si>
  <si>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</si>
  <si>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</si>
  <si>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</si>
  <si>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</si>
  <si>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</si>
  <si>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</si>
  <si>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</si>
  <si>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</si>
  <si>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</si>
  <si>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</si>
  <si>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</si>
  <si>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</si>
  <si>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</si>
  <si>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</si>
  <si>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</si>
  <si>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</si>
  <si>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</si>
  <si>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</si>
  <si>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</si>
  <si>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</si>
  <si>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</si>
  <si>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</si>
  <si>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</si>
  <si>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</si>
  <si>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</si>
  <si>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</si>
  <si>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</si>
  <si>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</si>
  <si>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</si>
  <si>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</si>
  <si>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</si>
  <si>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</si>
  <si>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</si>
  <si>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</si>
  <si>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</si>
  <si>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</si>
  <si>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</si>
  <si>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</si>
  <si>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</si>
  <si>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</si>
  <si>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</si>
  <si>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</si>
  <si>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</si>
  <si>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</si>
  <si>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</si>
  <si>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</si>
  <si>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</si>
  <si>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</si>
  <si>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</si>
  <si>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</si>
  <si>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</si>
  <si>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</si>
  <si>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</si>
  <si>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</si>
  <si>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</si>
  <si>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</si>
  <si>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</si>
  <si>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</si>
  <si>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</si>
  <si>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</si>
  <si>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</si>
  <si>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</si>
  <si>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</si>
  <si>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</si>
  <si>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</si>
  <si>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</si>
  <si>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</si>
  <si>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</si>
  <si>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</si>
  <si>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</si>
  <si>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</si>
  <si>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</si>
  <si>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</si>
  <si>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</si>
  <si>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</si>
  <si>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</si>
  <si>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</si>
  <si>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</si>
  <si>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</si>
  <si>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</si>
  <si>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</si>
  <si>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</si>
  <si>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</si>
  <si>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</si>
  <si>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</si>
  <si>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</si>
  <si>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</si>
  <si>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</si>
  <si>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</si>
  <si>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</si>
  <si>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</si>
  <si>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</si>
  <si>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</si>
  <si>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</si>
  <si>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</si>
  <si>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</si>
  <si>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</si>
  <si>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</si>
  <si>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</si>
  <si>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</si>
  <si>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</si>
  <si>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</si>
  <si>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</si>
  <si>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</si>
  <si>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</si>
  <si>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</si>
  <si>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</si>
  <si>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</si>
  <si>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</si>
  <si>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</si>
  <si>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</si>
  <si>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</si>
  <si>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</si>
  <si>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</si>
  <si>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</si>
  <si>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</si>
  <si>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</si>
  <si>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</si>
  <si>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</si>
  <si>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</si>
  <si>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</si>
  <si>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</si>
  <si>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</si>
  <si>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</si>
  <si>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</si>
  <si>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</si>
  <si>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</si>
  <si>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</si>
  <si>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</si>
  <si>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</si>
  <si>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</si>
  <si>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</si>
  <si>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</si>
  <si>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</si>
  <si>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</si>
  <si>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</si>
  <si>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</si>
  <si>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</si>
  <si>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</si>
  <si>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</si>
  <si>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</si>
  <si>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</si>
  <si>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</si>
  <si>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</si>
  <si>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</si>
  <si>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</si>
  <si>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</si>
  <si>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</si>
  <si>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</si>
  <si>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</si>
  <si>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</si>
  <si>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</si>
  <si>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</si>
  <si>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</si>
  <si>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</si>
  <si>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</si>
  <si>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</si>
  <si>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</si>
  <si>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</si>
  <si>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</si>
  <si>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</si>
  <si>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</si>
  <si>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</si>
  <si>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</si>
  <si>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</si>
  <si>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</si>
  <si>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</si>
  <si>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</si>
  <si>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</si>
  <si>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</si>
  <si>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</si>
  <si>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</si>
  <si>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</si>
  <si>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</si>
  <si>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</si>
  <si>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</si>
  <si>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</si>
  <si>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</si>
  <si>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</si>
  <si>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</si>
  <si>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</si>
  <si>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</si>
  <si>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</si>
  <si>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</si>
  <si>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</si>
  <si>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</si>
  <si>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</si>
  <si>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</si>
  <si>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</si>
  <si>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</si>
  <si>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</si>
  <si>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</si>
  <si>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</si>
  <si>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</si>
  <si>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</si>
  <si>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</si>
  <si>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</si>
  <si>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</si>
  <si>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</si>
  <si>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</si>
  <si>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</si>
  <si>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</si>
  <si>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</si>
  <si>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</si>
  <si>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</si>
  <si>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</si>
  <si>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</si>
  <si>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</si>
  <si>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</si>
  <si>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</si>
  <si>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</si>
  <si>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</si>
  <si>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</si>
  <si>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</si>
  <si>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</si>
  <si>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</si>
  <si>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</si>
  <si>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</si>
  <si>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</si>
  <si>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</si>
  <si>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</si>
  <si>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</si>
  <si>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</si>
  <si>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</si>
  <si>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</si>
  <si>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</si>
  <si>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</si>
  <si>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</si>
  <si>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</si>
  <si>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</si>
  <si>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</si>
  <si>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</si>
  <si>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</si>
  <si>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</si>
  <si>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</si>
  <si>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</si>
  <si>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</si>
  <si>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</si>
  <si>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</si>
  <si>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</si>
  <si>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</si>
  <si>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</si>
  <si>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</si>
  <si>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</si>
  <si>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</si>
  <si>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</si>
  <si>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</si>
  <si>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</si>
  <si>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</si>
  <si>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</si>
  <si>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</si>
  <si>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</si>
  <si>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</si>
  <si>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</si>
  <si>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</si>
  <si>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</si>
  <si>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</si>
  <si>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</si>
  <si>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</si>
  <si>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</si>
  <si>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</si>
  <si>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</si>
  <si>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</si>
  <si>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</si>
  <si>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</si>
  <si>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</si>
  <si>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</si>
  <si>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</si>
  <si>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</si>
  <si>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</si>
  <si>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</si>
  <si>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</si>
  <si>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</si>
  <si>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</si>
  <si>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</si>
  <si>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</si>
  <si>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</si>
  <si>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</si>
  <si>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</si>
  <si>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</si>
  <si>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</si>
  <si>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</si>
  <si>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</si>
  <si>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</si>
  <si>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</si>
  <si>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</si>
  <si>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</si>
  <si>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</si>
  <si>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</si>
  <si>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</si>
  <si>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</si>
  <si>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</si>
  <si>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</si>
  <si>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</si>
  <si>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</si>
  <si>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</si>
  <si>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</si>
  <si>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</si>
  <si>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</si>
  <si>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</si>
  <si>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</si>
  <si>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</si>
  <si>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</si>
  <si>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</si>
  <si>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</si>
  <si>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</si>
  <si>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</si>
  <si>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</si>
  <si>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</si>
  <si>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</si>
  <si>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</si>
  <si>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</si>
  <si>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</si>
  <si>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</si>
  <si>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</si>
  <si>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</si>
  <si>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</si>
  <si>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</si>
  <si>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</si>
  <si>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</si>
  <si>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</si>
  <si>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</si>
  <si>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</si>
  <si>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</si>
  <si>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</si>
  <si>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</si>
  <si>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</si>
  <si>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</si>
  <si>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</si>
  <si>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</si>
  <si>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</si>
  <si>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</si>
  <si>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</si>
  <si>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</si>
  <si>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</si>
  <si>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</si>
  <si>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</si>
  <si>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</si>
  <si>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</si>
  <si>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</si>
  <si>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</si>
  <si>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</si>
  <si>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</si>
  <si>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</si>
  <si>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</si>
  <si>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</si>
  <si>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</si>
  <si>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</si>
  <si>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</si>
  <si>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</si>
  <si>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</si>
  <si>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</si>
  <si>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</si>
  <si>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</si>
  <si>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</si>
  <si>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</si>
  <si>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</si>
  <si>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</si>
  <si>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</si>
  <si>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</si>
  <si>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</si>
  <si>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</si>
  <si>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</si>
  <si>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</si>
  <si>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</si>
  <si>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</si>
  <si>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</si>
  <si>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</si>
  <si>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</si>
  <si>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</si>
  <si>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</si>
  <si>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</si>
  <si>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</si>
  <si>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</si>
  <si>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</si>
  <si>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</si>
  <si>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</si>
  <si>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</si>
  <si>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</si>
  <si>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</si>
  <si>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</si>
  <si>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</si>
  <si>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</si>
  <si>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</si>
  <si>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</si>
  <si>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</si>
  <si>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</si>
  <si>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</si>
  <si>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</si>
  <si>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</si>
  <si>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</si>
  <si>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</si>
  <si>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</si>
  <si>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</si>
  <si>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</si>
  <si>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</si>
  <si>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</si>
  <si>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</si>
  <si>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</si>
  <si>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</si>
  <si>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</si>
  <si>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</si>
  <si>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</si>
  <si>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</si>
  <si>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</si>
  <si>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</si>
  <si>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</si>
  <si>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</si>
  <si>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</si>
  <si>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</si>
  <si>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</si>
  <si>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</si>
  <si>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</si>
  <si>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</si>
  <si>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</si>
  <si>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</si>
  <si>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</si>
  <si>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</si>
  <si>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</si>
  <si>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</si>
  <si>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</si>
  <si>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</si>
  <si>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</si>
  <si>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</si>
  <si>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</si>
  <si>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</si>
  <si>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</si>
  <si>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</si>
  <si>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</si>
  <si>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</si>
  <si>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</si>
  <si>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</si>
  <si>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</si>
  <si>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</si>
  <si>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</si>
  <si>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</si>
  <si>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</si>
  <si>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</si>
  <si>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</si>
  <si>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</si>
  <si>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</si>
  <si>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</si>
  <si>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</si>
  <si>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</si>
  <si>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</si>
  <si>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</si>
  <si>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</si>
  <si>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</si>
  <si>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</si>
  <si>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</si>
  <si>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</si>
  <si>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</si>
  <si>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</si>
  <si>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</si>
  <si>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</si>
  <si>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</si>
  <si>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</si>
  <si>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</si>
  <si>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</si>
  <si>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</si>
  <si>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</si>
  <si>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</si>
  <si>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</si>
  <si>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</si>
  <si>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</si>
  <si>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</si>
  <si>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</si>
  <si>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</si>
  <si>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</si>
  <si>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</si>
  <si>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</si>
  <si>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</si>
  <si>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</si>
  <si>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</si>
  <si>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</si>
  <si>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</si>
  <si>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</si>
  <si>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</si>
  <si>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</si>
  <si>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</si>
  <si>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</si>
  <si>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</si>
  <si>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</si>
  <si>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</si>
  <si>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</si>
  <si>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</si>
  <si>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</si>
  <si>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</si>
  <si>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</si>
  <si>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</si>
  <si>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</si>
  <si>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</si>
  <si>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</si>
  <si>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</si>
  <si>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</si>
  <si>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</si>
  <si>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</si>
  <si>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</si>
  <si>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</si>
  <si>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</si>
  <si>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</si>
  <si>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</si>
  <si>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</si>
  <si>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</si>
  <si>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</si>
  <si>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</si>
  <si>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</si>
  <si>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</si>
  <si>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</si>
  <si>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</si>
  <si>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</si>
  <si>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</si>
  <si>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</si>
  <si>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</si>
  <si>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</si>
  <si>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</si>
  <si>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</si>
  <si>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</si>
  <si>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</si>
  <si>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</si>
  <si>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</si>
  <si>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</si>
  <si>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</si>
  <si>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</si>
  <si>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</si>
  <si>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</si>
  <si>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</si>
  <si>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</si>
  <si>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</si>
  <si>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</si>
  <si>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</si>
  <si>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</si>
  <si>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</si>
  <si>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</si>
  <si>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</si>
  <si>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</si>
  <si>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</si>
  <si>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</si>
  <si>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</si>
  <si>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</si>
  <si>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</si>
  <si>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</si>
  <si>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</si>
  <si>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</si>
  <si>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</si>
  <si>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</si>
  <si>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</si>
  <si>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</si>
  <si>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</si>
  <si>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</si>
  <si>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</si>
  <si>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</si>
  <si>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</si>
  <si>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</si>
  <si>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</si>
  <si>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</si>
  <si>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</si>
  <si>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</si>
  <si>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</si>
  <si>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</si>
  <si>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</si>
  <si>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</si>
  <si>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</si>
  <si>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</si>
  <si>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</si>
  <si>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</si>
  <si>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</si>
  <si>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</si>
  <si>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</si>
  <si>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</si>
  <si>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</si>
  <si>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</si>
  <si>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</si>
  <si>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</si>
  <si>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</si>
  <si>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</si>
  <si>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</si>
  <si>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</si>
  <si>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</si>
  <si>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</si>
  <si>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</si>
  <si>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</si>
  <si>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</si>
  <si>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</si>
  <si>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</si>
  <si>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</si>
  <si>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</si>
  <si>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</si>
  <si>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</si>
  <si>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</si>
  <si>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</si>
  <si>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</si>
  <si>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</si>
  <si>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</si>
  <si>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</si>
  <si>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</si>
  <si>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</si>
  <si>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</si>
  <si>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</si>
  <si>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</si>
  <si>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</si>
  <si>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</si>
  <si>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</si>
  <si>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</si>
  <si>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</si>
  <si>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</si>
  <si>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</si>
  <si>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</si>
  <si>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</si>
  <si>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</si>
  <si>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</si>
  <si>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</si>
  <si>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</si>
  <si>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</si>
  <si>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</si>
  <si>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</si>
  <si>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</si>
  <si>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</si>
  <si>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</si>
  <si>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</si>
  <si>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</si>
  <si>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</si>
  <si>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</si>
  <si>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</si>
  <si>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</si>
  <si>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</si>
  <si>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</si>
  <si>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</si>
  <si>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</si>
  <si>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</si>
  <si>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</si>
  <si>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</si>
  <si>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</si>
  <si>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</si>
  <si>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</si>
  <si>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</si>
  <si>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</si>
  <si>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</si>
  <si>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</si>
  <si>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</si>
  <si>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</si>
  <si>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</si>
  <si>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</si>
  <si>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</si>
  <si>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</si>
  <si>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</si>
  <si>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</si>
  <si>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</si>
  <si>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</si>
  <si>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</si>
  <si>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</si>
  <si>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</si>
  <si>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</si>
  <si>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</si>
  <si>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</si>
  <si>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</si>
  <si>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</si>
  <si>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</si>
  <si>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</si>
  <si>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</si>
  <si>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</si>
  <si>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</si>
  <si>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</si>
  <si>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</si>
  <si>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</si>
  <si>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</si>
  <si>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</si>
  <si>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</si>
  <si>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</si>
  <si>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</si>
  <si>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</si>
  <si>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</si>
  <si>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</si>
  <si>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</si>
  <si>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</si>
  <si>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</si>
  <si>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</si>
  <si>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</si>
  <si>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</si>
  <si>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</si>
  <si>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</si>
  <si>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</si>
  <si>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</si>
  <si>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</si>
  <si>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</si>
  <si>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</si>
  <si>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</si>
  <si>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</si>
  <si>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</si>
  <si>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</si>
  <si>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</si>
  <si>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</si>
  <si>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</si>
  <si>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</si>
  <si>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</si>
  <si>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</si>
  <si>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</si>
  <si>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</si>
  <si>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</si>
  <si>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</si>
  <si>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</si>
  <si>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</si>
  <si>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</si>
  <si>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</si>
  <si>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</si>
  <si>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</si>
  <si>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</si>
  <si>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</si>
  <si>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</si>
  <si>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</si>
  <si>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</si>
  <si>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</si>
  <si>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</si>
  <si>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</si>
  <si>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</si>
  <si>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</si>
  <si>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</si>
  <si>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</si>
  <si>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</si>
  <si>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</si>
  <si>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</si>
  <si>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</si>
  <si>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</si>
  <si>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</si>
  <si>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</si>
  <si>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</si>
  <si>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</si>
  <si>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</si>
  <si>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</si>
  <si>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</si>
  <si>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</si>
  <si>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</si>
  <si>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</si>
  <si>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</si>
  <si>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</si>
  <si>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</si>
  <si>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</si>
  <si>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</si>
  <si>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</si>
  <si>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</si>
  <si>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</si>
  <si>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</si>
  <si>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</si>
  <si>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</si>
  <si>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</si>
  <si>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</si>
  <si>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</si>
  <si>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</si>
  <si>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</si>
  <si>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</si>
  <si>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</si>
  <si>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</si>
  <si>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</si>
  <si>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</si>
  <si>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</si>
  <si>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</si>
  <si>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</si>
  <si>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</si>
  <si>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</si>
  <si>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</si>
  <si>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</si>
  <si>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</si>
  <si>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</si>
  <si>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</si>
  <si>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</si>
  <si>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</si>
  <si>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</si>
  <si>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</si>
  <si>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</si>
  <si>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</si>
  <si>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</si>
  <si>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</si>
  <si>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</si>
  <si>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</si>
  <si>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</si>
  <si>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</si>
  <si>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</si>
  <si>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</si>
  <si>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</si>
  <si>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</si>
  <si>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</si>
  <si>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</si>
  <si>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</si>
  <si>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</si>
  <si>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</si>
  <si>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</si>
  <si>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</si>
  <si>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</si>
  <si>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</si>
  <si>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</si>
  <si>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</si>
  <si>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</si>
  <si>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</si>
  <si>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</si>
  <si>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</si>
  <si>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</si>
  <si>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</si>
  <si>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</si>
  <si>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</si>
  <si>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</si>
  <si>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</si>
  <si>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</si>
  <si>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</si>
  <si>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</si>
  <si>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</si>
  <si>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</si>
  <si>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</si>
  <si>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</si>
  <si>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</si>
  <si>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</si>
  <si>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</si>
  <si>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</si>
  <si>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</si>
  <si>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</si>
  <si>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</si>
  <si>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</si>
  <si>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</si>
  <si>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</si>
  <si>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</si>
  <si>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</si>
  <si>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</si>
  <si>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</si>
  <si>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</si>
  <si>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</si>
  <si>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</si>
  <si>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</si>
  <si>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</si>
  <si>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</si>
  <si>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</si>
  <si>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</si>
  <si>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</si>
  <si>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</si>
  <si>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</si>
  <si>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</si>
  <si>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</si>
  <si>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</si>
  <si>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</si>
  <si>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</si>
  <si>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</si>
  <si>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</si>
  <si>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</si>
  <si>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</si>
  <si>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</si>
  <si>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</si>
  <si>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</si>
  <si>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</si>
  <si>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</si>
  <si>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</si>
  <si>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</si>
  <si>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</si>
  <si>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</si>
  <si>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</si>
  <si>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</si>
  <si>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</si>
  <si>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</si>
  <si>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</si>
  <si>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</si>
  <si>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</si>
  <si>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</si>
  <si>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</si>
  <si>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</si>
  <si>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</si>
  <si>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</si>
  <si>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</si>
  <si>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</si>
  <si>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</si>
  <si>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</si>
  <si>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</si>
  <si>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</si>
  <si>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</si>
  <si>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</si>
  <si>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</si>
  <si>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</si>
  <si>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</si>
  <si>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</si>
  <si>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</si>
  <si>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</si>
  <si>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</si>
  <si>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</si>
  <si>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</si>
  <si>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</si>
  <si>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</si>
  <si>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</si>
  <si>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</si>
  <si>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</si>
  <si>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</si>
  <si>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</si>
  <si>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</si>
  <si>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</si>
  <si>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</si>
  <si>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</si>
  <si>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</si>
  <si>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</si>
  <si>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</si>
  <si>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</si>
  <si>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</si>
  <si>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</si>
  <si>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</si>
  <si>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</si>
  <si>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</si>
  <si>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</si>
  <si>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</si>
  <si>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</si>
  <si>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</si>
  <si>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</si>
  <si>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</si>
  <si>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</si>
  <si>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</si>
  <si>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</si>
  <si>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</si>
  <si>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</si>
  <si>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</si>
  <si>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</si>
  <si>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</si>
  <si>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</si>
  <si>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</si>
  <si>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</si>
  <si>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</si>
  <si>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</si>
  <si>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</si>
  <si>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</si>
  <si>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</si>
  <si>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</si>
  <si>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</si>
  <si>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</si>
  <si>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</si>
  <si>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</si>
  <si>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</si>
  <si>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</si>
  <si>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</si>
  <si>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</si>
  <si>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</si>
  <si>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</si>
  <si>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</si>
  <si>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</si>
  <si>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</si>
  <si>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</si>
  <si>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</si>
  <si>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</si>
  <si>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</si>
  <si>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</si>
  <si>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</si>
  <si>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</si>
  <si>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</si>
  <si>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</si>
  <si>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</si>
  <si>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</si>
  <si>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</si>
  <si>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</si>
  <si>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</si>
  <si>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</si>
  <si>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</si>
  <si>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</si>
  <si>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</si>
  <si>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</si>
  <si>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</si>
  <si>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</si>
  <si>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</si>
  <si>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</si>
  <si>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</si>
  <si>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</si>
  <si>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</si>
  <si>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</si>
  <si>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</si>
  <si>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</si>
  <si>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</si>
  <si>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</si>
  <si>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</si>
  <si>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</si>
  <si>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</si>
  <si>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</si>
  <si>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</si>
  <si>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</si>
  <si>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</si>
  <si>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</si>
  <si>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</si>
  <si>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</si>
  <si>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</si>
  <si>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</si>
  <si>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</si>
  <si>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</si>
  <si>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</si>
  <si>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</si>
  <si>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</si>
  <si>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</si>
  <si>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</si>
  <si>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</si>
  <si>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</si>
  <si>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</si>
  <si>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</si>
  <si>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</si>
  <si>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</si>
  <si>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</si>
  <si>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</si>
  <si>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</si>
  <si>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</si>
  <si>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</si>
  <si>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</si>
  <si>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</si>
  <si>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</si>
  <si>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</si>
  <si>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</si>
  <si>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</si>
  <si>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</si>
  <si>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</si>
  <si>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</si>
  <si>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</si>
  <si>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</si>
  <si>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</si>
  <si>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</si>
  <si>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</si>
  <si>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</si>
  <si>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</si>
  <si>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</si>
  <si>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</si>
  <si>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</si>
  <si>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</si>
  <si>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</si>
  <si>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</si>
  <si>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</si>
  <si>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</si>
  <si>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</si>
  <si>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</si>
  <si>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</si>
  <si>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</si>
  <si>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</si>
  <si>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</si>
  <si>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</si>
  <si>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</si>
  <si>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</si>
  <si>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</si>
  <si>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</si>
  <si>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</si>
  <si>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</si>
  <si>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</si>
  <si>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</si>
  <si>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</si>
  <si>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</si>
  <si>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</si>
  <si>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</si>
  <si>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</si>
  <si>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</si>
  <si>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</si>
  <si>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</si>
  <si>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</si>
  <si>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</si>
  <si>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</si>
  <si>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</si>
  <si>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</si>
  <si>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</si>
  <si>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</si>
  <si>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</si>
  <si>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</si>
  <si>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</si>
  <si>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</si>
  <si>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</si>
  <si>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</si>
  <si>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</si>
  <si>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</si>
  <si>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</si>
  <si>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</si>
  <si>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</si>
  <si>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</si>
  <si>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</si>
  <si>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</si>
  <si>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</si>
  <si>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</si>
  <si>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</si>
  <si>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</si>
  <si>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</si>
  <si>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</si>
  <si>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</si>
  <si>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</si>
  <si>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</si>
  <si>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</si>
  <si>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</si>
  <si>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</si>
  <si>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</si>
  <si>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</si>
  <si>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</si>
  <si>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</si>
  <si>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</si>
  <si>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</si>
  <si>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</si>
  <si>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</si>
  <si>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</si>
  <si>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</si>
  <si>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</si>
  <si>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</si>
  <si>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</si>
  <si>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</si>
  <si>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</si>
  <si>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</si>
  <si>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</si>
  <si>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</si>
  <si>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</si>
  <si>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</si>
  <si>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</si>
  <si>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</si>
  <si>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</si>
  <si>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</si>
  <si>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</si>
  <si>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</si>
  <si>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</si>
  <si>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</si>
  <si>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</si>
  <si>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</si>
  <si>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</si>
  <si>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</si>
  <si>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</si>
  <si>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</si>
  <si>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</si>
  <si>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</si>
  <si>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</si>
  <si>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</si>
  <si>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</si>
  <si>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</si>
  <si>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</si>
  <si>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</si>
  <si>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</si>
  <si>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</si>
  <si>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</si>
  <si>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</si>
  <si>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</si>
  <si>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</si>
  <si>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</si>
  <si>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</si>
  <si>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</si>
  <si>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</si>
  <si>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</si>
  <si>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</si>
  <si>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</si>
  <si>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</si>
  <si>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</si>
  <si>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</si>
  <si>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</si>
  <si>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</si>
  <si>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</si>
  <si>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</si>
  <si>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</si>
  <si>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</si>
  <si>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</si>
  <si>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</si>
  <si>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</si>
  <si>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</si>
  <si>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</si>
  <si>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</si>
  <si>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</si>
  <si>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</si>
  <si>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</si>
  <si>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</si>
  <si>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</si>
  <si>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</si>
  <si>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</si>
  <si>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</si>
  <si>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</si>
  <si>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</si>
  <si>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</si>
  <si>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</si>
  <si>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</si>
  <si>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</si>
  <si>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</si>
  <si>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</si>
  <si>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</si>
  <si>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</si>
  <si>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</si>
  <si>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</si>
  <si>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</si>
  <si>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</si>
  <si>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</si>
  <si>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</si>
  <si>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</si>
  <si>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</si>
  <si>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</si>
  <si>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</si>
  <si>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</si>
  <si>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</si>
  <si>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</si>
  <si>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</si>
  <si>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</si>
  <si>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</si>
  <si>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</si>
  <si>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</si>
  <si>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</si>
  <si>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</si>
  <si>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</si>
  <si>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</si>
  <si>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</si>
  <si>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</si>
  <si>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</si>
  <si>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</si>
  <si>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</si>
  <si>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</si>
  <si>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</si>
  <si>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</si>
  <si>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</si>
  <si>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</si>
  <si>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</si>
  <si>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</si>
  <si>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</si>
  <si>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</si>
  <si>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</si>
  <si>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</si>
  <si>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</si>
  <si>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</si>
  <si>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</si>
  <si>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</si>
  <si>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</si>
  <si>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</si>
  <si>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</si>
  <si>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</si>
  <si>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</si>
  <si>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</si>
  <si>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</si>
  <si>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</si>
  <si>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</si>
  <si>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</si>
  <si>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</si>
  <si>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</si>
  <si>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</si>
  <si>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</si>
  <si>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</si>
  <si>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</si>
  <si>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</si>
  <si>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</si>
  <si>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</si>
  <si>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</si>
  <si>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</si>
  <si>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</si>
  <si>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</si>
  <si>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</si>
  <si>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</si>
  <si>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</si>
  <si>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</si>
  <si>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</si>
  <si>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</si>
  <si>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</si>
  <si>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</si>
  <si>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</si>
  <si>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</si>
  <si>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</si>
  <si>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</si>
  <si>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</si>
  <si>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</si>
  <si>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</si>
  <si>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</si>
  <si>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</si>
  <si>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</si>
  <si>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</si>
  <si>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</si>
  <si>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</si>
  <si>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</si>
  <si>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</si>
  <si>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</si>
  <si>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</si>
  <si>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</si>
  <si>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</si>
  <si>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</si>
  <si>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</si>
  <si>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</si>
  <si>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</si>
  <si>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</si>
  <si>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</si>
  <si>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</si>
  <si>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</si>
  <si>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</si>
  <si>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</si>
  <si>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</si>
  <si>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</si>
  <si>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</si>
  <si>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</si>
  <si>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</si>
  <si>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</si>
  <si>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</si>
  <si>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</si>
  <si>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</si>
  <si>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</si>
  <si>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</si>
  <si>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</si>
  <si>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</si>
  <si>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</si>
  <si>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</si>
  <si>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</si>
  <si>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</si>
  <si>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</si>
  <si>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</si>
  <si>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</si>
  <si>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</si>
  <si>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</si>
  <si>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</si>
  <si>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</si>
  <si>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</si>
  <si>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</si>
  <si>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</si>
  <si>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</si>
  <si>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</si>
  <si>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</si>
  <si>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</si>
  <si>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</si>
  <si>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</si>
  <si>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</si>
  <si>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</si>
  <si>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</si>
  <si>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</si>
  <si>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</si>
  <si>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</si>
  <si>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</si>
  <si>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</si>
  <si>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</si>
  <si>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</si>
  <si>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</si>
  <si>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</si>
  <si>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</si>
  <si>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</si>
  <si>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</si>
  <si>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</si>
  <si>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</si>
  <si>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</si>
  <si>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</si>
  <si>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</si>
  <si>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</si>
  <si>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</si>
  <si>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</si>
  <si>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</si>
  <si>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</si>
  <si>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</si>
  <si>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</si>
  <si>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</si>
  <si>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</si>
  <si>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</si>
  <si>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</si>
  <si>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</si>
  <si>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</si>
  <si>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</si>
  <si>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</si>
  <si>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</si>
  <si>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</si>
  <si>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</si>
  <si>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</si>
  <si>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</si>
  <si>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</si>
  <si>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</si>
  <si>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</si>
  <si>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</si>
  <si>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</si>
  <si>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</si>
  <si>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</si>
  <si>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</si>
  <si>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</si>
  <si>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</si>
  <si>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</si>
  <si>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</si>
  <si>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</si>
  <si>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</si>
  <si>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</si>
  <si>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</si>
  <si>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</si>
  <si>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</si>
  <si>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</si>
  <si>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</si>
  <si>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</si>
  <si>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</si>
  <si>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</si>
  <si>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</si>
  <si>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</si>
  <si>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</si>
  <si>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</si>
  <si>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</si>
  <si>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</si>
  <si>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</si>
  <si>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</si>
  <si>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</si>
  <si>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</si>
  <si>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</si>
  <si>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</si>
  <si>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</si>
  <si>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</si>
  <si>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</si>
  <si>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</si>
  <si>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</si>
  <si>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</si>
  <si>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</si>
  <si>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</si>
  <si>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</si>
  <si>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</si>
  <si>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</si>
  <si>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</si>
  <si>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</si>
  <si>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</si>
  <si>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</si>
  <si>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</si>
  <si>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</si>
  <si>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</si>
  <si>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</si>
  <si>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</si>
  <si>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</si>
  <si>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</si>
  <si>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</si>
  <si>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</si>
  <si>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</si>
  <si>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</si>
  <si>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</si>
  <si>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</si>
  <si>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</si>
  <si>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</si>
  <si>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</si>
  <si>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</si>
  <si>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</si>
  <si>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</si>
  <si>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</si>
  <si>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</si>
  <si>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</si>
  <si>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</si>
  <si>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</si>
  <si>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</si>
  <si>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</si>
  <si>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</si>
  <si>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</si>
  <si>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</si>
  <si>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</si>
  <si>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</si>
  <si>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</si>
  <si>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</si>
  <si>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</si>
  <si>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</si>
  <si>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</si>
  <si>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</si>
  <si>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</si>
  <si>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</si>
  <si>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</si>
  <si>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</si>
  <si>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</si>
  <si>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</si>
  <si>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</si>
  <si>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</si>
  <si>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</si>
  <si>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</si>
  <si>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</si>
  <si>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</si>
  <si>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</si>
  <si>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</si>
  <si>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</si>
  <si>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</si>
  <si>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</si>
  <si>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</si>
  <si>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</si>
  <si>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</si>
  <si>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</si>
  <si>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</si>
  <si>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</si>
  <si>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</si>
  <si>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</si>
  <si>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</si>
  <si>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</si>
  <si>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</si>
  <si>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</si>
  <si>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</si>
  <si>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</si>
  <si>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</si>
  <si>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</si>
  <si>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</si>
  <si>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</si>
  <si>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</si>
  <si>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</si>
  <si>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</si>
  <si>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</si>
  <si>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</si>
  <si>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</si>
  <si>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</si>
  <si>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</si>
  <si>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</si>
  <si>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</si>
  <si>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</si>
  <si>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</si>
  <si>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</si>
  <si>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</si>
  <si>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</si>
  <si>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</si>
  <si>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</si>
  <si>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</si>
  <si>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</si>
  <si>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</si>
  <si>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</si>
  <si>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</si>
  <si>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</si>
  <si>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</si>
  <si>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</si>
  <si>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</si>
  <si>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</si>
  <si>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</si>
  <si>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</si>
  <si>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</si>
  <si>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</si>
  <si>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</si>
  <si>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</si>
  <si>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</si>
  <si>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</si>
  <si>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</si>
  <si>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</si>
  <si>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</si>
  <si>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</si>
  <si>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</si>
  <si>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</si>
  <si>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</si>
  <si>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</si>
  <si>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</si>
  <si>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</si>
  <si>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</si>
  <si>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</si>
  <si>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</si>
  <si>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</si>
  <si>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</si>
  <si>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</si>
  <si>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</si>
  <si>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</si>
  <si>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</si>
  <si>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</si>
  <si>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</si>
  <si>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</si>
  <si>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</si>
  <si>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</si>
  <si>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</si>
  <si>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</si>
  <si>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</si>
  <si>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</si>
  <si>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</si>
  <si>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</si>
  <si>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</si>
  <si>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</si>
  <si>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</si>
  <si>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</si>
  <si>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</si>
  <si>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</si>
  <si>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</si>
  <si>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</si>
  <si>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</si>
  <si>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</si>
  <si>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</si>
  <si>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</si>
  <si>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</si>
  <si>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</si>
  <si>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</si>
  <si>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</si>
  <si>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</si>
  <si>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</si>
  <si>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</si>
  <si>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</si>
  <si>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</si>
  <si>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</si>
  <si>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</si>
  <si>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</si>
  <si>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</si>
  <si>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</si>
  <si>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</si>
  <si>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</si>
  <si>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</si>
  <si>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</si>
  <si>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</si>
  <si>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</si>
  <si>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</si>
  <si>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</si>
  <si>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</si>
  <si>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</si>
  <si>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</si>
  <si>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</si>
  <si>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</si>
  <si>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</si>
  <si>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</si>
  <si>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</si>
  <si>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</si>
  <si>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</si>
  <si>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</si>
  <si>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</si>
  <si>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</si>
  <si>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</si>
  <si>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</si>
  <si>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</si>
  <si>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</si>
  <si>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</si>
  <si>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</si>
  <si>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</si>
  <si>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</si>
  <si>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</si>
  <si>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</si>
  <si>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</si>
  <si>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</si>
  <si>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</si>
  <si>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</si>
  <si>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</si>
  <si>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</si>
  <si>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</si>
  <si>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</si>
  <si>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</si>
  <si>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</si>
  <si>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</si>
  <si>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</si>
  <si>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</si>
  <si>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</si>
  <si>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</si>
  <si>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</si>
  <si>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</si>
  <si>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</si>
  <si>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</si>
  <si>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</si>
  <si>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</si>
  <si>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</si>
  <si>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</si>
  <si>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</si>
  <si>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</si>
  <si>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</si>
  <si>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</si>
  <si>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</si>
  <si>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</si>
  <si>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</si>
  <si>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</si>
  <si>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</si>
  <si>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</si>
  <si>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</si>
  <si>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</si>
  <si>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</si>
  <si>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</si>
  <si>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</si>
  <si>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</si>
  <si>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</si>
  <si>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</si>
  <si>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</si>
  <si>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</si>
  <si>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</si>
  <si>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</si>
  <si>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</si>
  <si>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</si>
  <si>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</si>
  <si>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</si>
  <si>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</si>
  <si>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</si>
  <si>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</si>
  <si>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</si>
  <si>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</si>
  <si>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</si>
  <si>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</si>
  <si>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</si>
  <si>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</si>
  <si>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</si>
  <si>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</si>
  <si>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</si>
  <si>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</si>
  <si>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</si>
  <si>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</si>
  <si>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</si>
  <si>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</si>
  <si>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</si>
  <si>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</si>
  <si>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</si>
  <si>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</si>
  <si>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</si>
  <si>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</si>
  <si>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</si>
  <si>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</si>
  <si>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</si>
  <si>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</si>
  <si>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</si>
  <si>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</si>
  <si>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</si>
  <si>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</si>
  <si>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</si>
  <si>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</si>
  <si>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</si>
  <si>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</si>
  <si>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</si>
  <si>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</si>
  <si>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</si>
  <si>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</si>
  <si>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</si>
  <si>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</si>
  <si>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</si>
  <si>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</si>
  <si>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</si>
  <si>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</si>
  <si>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</si>
  <si>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</si>
  <si>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</si>
  <si>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</si>
  <si>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</si>
  <si>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</si>
  <si>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</si>
  <si>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</si>
  <si>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</si>
  <si>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</si>
  <si>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</si>
  <si>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</si>
  <si>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</si>
  <si>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</si>
  <si>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</si>
  <si>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</si>
  <si>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</si>
  <si>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</si>
  <si>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</si>
  <si>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</si>
  <si>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</si>
  <si>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</si>
  <si>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</si>
  <si>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</si>
  <si>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</si>
  <si>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</si>
  <si>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</si>
  <si>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</si>
  <si>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</si>
  <si>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</si>
  <si>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</si>
  <si>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</si>
  <si>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</si>
  <si>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</si>
  <si>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</si>
  <si>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</si>
  <si>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</si>
  <si>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</si>
  <si>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</si>
  <si>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</si>
  <si>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</si>
  <si>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</si>
  <si>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</si>
  <si>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</si>
  <si>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</si>
  <si>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</si>
  <si>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</si>
  <si>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</si>
  <si>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</si>
  <si>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</si>
  <si>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</si>
  <si>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</si>
  <si>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</si>
  <si>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</si>
  <si>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</si>
  <si>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</si>
  <si>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</si>
  <si>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</si>
  <si>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</si>
  <si>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</si>
  <si>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</si>
  <si>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</si>
  <si>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</si>
  <si>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</si>
  <si>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</si>
  <si>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</si>
  <si>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</si>
  <si>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</si>
  <si>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</si>
  <si>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</si>
  <si>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</si>
  <si>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</si>
  <si>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</si>
  <si>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</si>
  <si>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</si>
  <si>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</si>
  <si>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</si>
  <si>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</si>
  <si>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</si>
  <si>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</si>
  <si>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</si>
  <si>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</si>
  <si>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</si>
  <si>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</si>
  <si>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</si>
  <si>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</si>
  <si>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</si>
  <si>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</si>
  <si>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</si>
  <si>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</si>
  <si>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</si>
  <si>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</si>
  <si>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</si>
  <si>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</si>
  <si>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</si>
  <si>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</si>
  <si>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</si>
  <si>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</si>
  <si>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</si>
  <si>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</si>
  <si>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</si>
  <si>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</si>
  <si>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</si>
  <si>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</si>
  <si>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</si>
  <si>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</si>
  <si>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</si>
  <si>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</si>
  <si>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</si>
  <si>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</si>
  <si>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</si>
  <si>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</si>
  <si>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</si>
  <si>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</si>
  <si>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</si>
  <si>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</si>
  <si>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</si>
  <si>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</si>
  <si>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</si>
  <si>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</si>
  <si>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</si>
  <si>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</si>
  <si>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</si>
  <si>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</si>
  <si>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</si>
  <si>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</si>
  <si>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</si>
  <si>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</si>
  <si>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</si>
  <si>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</si>
  <si>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</si>
  <si>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</si>
  <si>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</si>
  <si>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</si>
  <si>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</si>
  <si>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</si>
  <si>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</si>
  <si>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</si>
  <si>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</si>
  <si>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</si>
  <si>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</si>
  <si>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</si>
  <si>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</si>
  <si>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</si>
  <si>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</si>
  <si>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</si>
  <si>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</si>
  <si>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</si>
  <si>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</si>
  <si>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</si>
  <si>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</si>
  <si>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</si>
  <si>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</si>
  <si>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</si>
  <si>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</si>
  <si>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</si>
  <si>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</si>
  <si>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</si>
  <si>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</si>
  <si>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</si>
  <si>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</si>
  <si>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</si>
  <si>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</si>
  <si>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</si>
  <si>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</si>
  <si>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</si>
  <si>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</si>
  <si>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</si>
  <si>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</si>
  <si>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</si>
  <si>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</si>
  <si>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</si>
  <si>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</si>
  <si>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</si>
  <si>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</si>
  <si>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</si>
  <si>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</si>
  <si>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</si>
  <si>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</si>
  <si>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</si>
  <si>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</si>
  <si>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</si>
  <si>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</si>
  <si>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</si>
  <si>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</si>
  <si>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</si>
  <si>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</si>
  <si>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</si>
  <si>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</si>
  <si>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</si>
  <si>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</si>
  <si>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</si>
  <si>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</si>
  <si>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</si>
  <si>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</si>
  <si>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</si>
  <si>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</si>
  <si>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</si>
  <si>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</si>
  <si>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</si>
  <si>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</si>
  <si>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</si>
  <si>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</si>
  <si>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</si>
  <si>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</si>
  <si>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</si>
  <si>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</si>
  <si>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</si>
  <si>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</si>
  <si>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</si>
  <si>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</si>
  <si>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</si>
  <si>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</si>
  <si>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</si>
  <si>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</si>
  <si>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</si>
  <si>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</si>
  <si>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</si>
  <si>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</si>
  <si>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</si>
  <si>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</si>
  <si>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</si>
  <si>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</si>
  <si>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</si>
  <si>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</si>
  <si>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</si>
  <si>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</si>
  <si>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</si>
  <si>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</si>
  <si>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</si>
  <si>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</si>
  <si>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</si>
  <si>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</si>
  <si>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</si>
  <si>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</si>
  <si>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</si>
  <si>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</si>
  <si>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</si>
  <si>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</si>
  <si>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</si>
  <si>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</si>
  <si>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</si>
  <si>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</si>
  <si>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</si>
  <si>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</si>
  <si>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</si>
  <si>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</si>
  <si>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</si>
  <si>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</si>
  <si>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</si>
  <si>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</si>
  <si>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</si>
  <si>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</si>
  <si>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</si>
  <si>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</si>
  <si>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</si>
  <si>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</si>
  <si>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</si>
  <si>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</si>
  <si>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</si>
  <si>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</si>
  <si>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</si>
  <si>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</si>
  <si>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</si>
  <si>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</si>
  <si>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</si>
  <si>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</si>
  <si>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</si>
  <si>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</si>
  <si>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</si>
  <si>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</si>
  <si>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</si>
  <si>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</si>
  <si>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</si>
  <si>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</si>
  <si>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</si>
  <si>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</si>
  <si>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</si>
  <si>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</si>
  <si>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</si>
  <si>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</si>
  <si>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</si>
  <si>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</si>
  <si>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</si>
  <si>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</si>
  <si>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</si>
  <si>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</si>
  <si>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</si>
  <si>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</si>
  <si>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</si>
  <si>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</si>
  <si>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</si>
  <si>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</si>
  <si>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</si>
  <si>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</si>
  <si>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</si>
  <si>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</si>
  <si>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</si>
  <si>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</si>
  <si>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</si>
  <si>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</si>
  <si>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</si>
  <si>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</si>
  <si>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</si>
  <si>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</si>
  <si>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</si>
  <si>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</si>
  <si>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</si>
  <si>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</si>
  <si>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</si>
  <si>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</si>
  <si>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</si>
  <si>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</si>
  <si>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</si>
  <si>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</si>
  <si>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</si>
  <si>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</si>
  <si>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</si>
  <si>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</si>
  <si>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</si>
  <si>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</si>
  <si>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</si>
  <si>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</si>
  <si>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</si>
  <si>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</si>
  <si>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</si>
  <si>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</si>
  <si>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</si>
  <si>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</si>
  <si>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</si>
  <si>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</si>
  <si>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</si>
  <si>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</si>
  <si>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</si>
  <si>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</si>
  <si>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</si>
  <si>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</si>
  <si>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</si>
  <si>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</si>
  <si>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</si>
  <si>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</si>
  <si>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</si>
  <si>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</si>
  <si>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</si>
  <si>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</si>
  <si>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</si>
  <si>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</si>
  <si>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</si>
  <si>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</si>
  <si>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</si>
  <si>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</si>
  <si>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</si>
  <si>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</si>
  <si>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</si>
  <si>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</si>
  <si>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</si>
  <si>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</si>
  <si>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</si>
  <si>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</si>
  <si>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</si>
  <si>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</si>
  <si>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</si>
  <si>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</si>
  <si>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</si>
  <si>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</si>
  <si>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</si>
  <si>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</si>
  <si>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</si>
  <si>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</si>
  <si>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</si>
  <si>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</si>
  <si>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</si>
  <si>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</si>
  <si>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</si>
  <si>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</si>
  <si>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</si>
  <si>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</si>
  <si>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</si>
  <si>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</si>
  <si>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</si>
  <si>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</si>
  <si>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</si>
  <si>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</si>
  <si>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</si>
  <si>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</si>
  <si>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</si>
  <si>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</si>
  <si>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</si>
  <si>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</si>
  <si>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</si>
  <si>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</si>
  <si>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</si>
  <si>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</si>
  <si>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</si>
  <si>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</si>
  <si>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</si>
  <si>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</si>
  <si>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</si>
  <si>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</si>
  <si>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</si>
  <si>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</si>
  <si>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</si>
  <si>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</si>
  <si>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</si>
  <si>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</si>
  <si>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</si>
  <si>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</si>
  <si>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</si>
  <si>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</si>
  <si>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</si>
  <si>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</si>
  <si>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</si>
  <si>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</si>
  <si>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</si>
  <si>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</si>
  <si>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</si>
  <si>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</si>
  <si>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</si>
  <si>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</si>
  <si>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</si>
  <si>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</si>
  <si>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</si>
  <si>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</si>
  <si>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</si>
  <si>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</si>
  <si>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</si>
  <si>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</si>
  <si>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</si>
  <si>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</si>
  <si>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</si>
  <si>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</si>
  <si>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</si>
  <si>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</si>
  <si>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</si>
  <si>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</si>
  <si>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</si>
  <si>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</si>
  <si>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</si>
  <si>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</si>
  <si>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</si>
  <si>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</si>
  <si>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</si>
  <si>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</si>
  <si>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</si>
  <si>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</si>
  <si>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</si>
  <si>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</si>
  <si>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</si>
  <si>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</si>
  <si>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</si>
  <si>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</si>
  <si>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</si>
  <si>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</si>
  <si>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</si>
  <si>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</si>
  <si>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</si>
  <si>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</si>
  <si>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</si>
  <si>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</si>
  <si>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</si>
  <si>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</si>
  <si>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</si>
  <si>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</si>
  <si>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</si>
  <si>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</si>
  <si>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</si>
  <si>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</si>
  <si>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</si>
  <si>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</si>
  <si>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</si>
  <si>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</si>
  <si>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</si>
  <si>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</si>
  <si>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</si>
  <si>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</si>
  <si>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</si>
  <si>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</si>
  <si>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</si>
  <si>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</si>
  <si>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</si>
  <si>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</si>
  <si>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</si>
  <si>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</si>
  <si>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</si>
  <si>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</si>
  <si>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</si>
  <si>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</si>
  <si>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</si>
  <si>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</si>
  <si>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</si>
  <si>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</si>
  <si>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</si>
  <si>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</si>
  <si>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</si>
  <si>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</si>
  <si>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</si>
  <si>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</si>
  <si>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</si>
  <si>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</si>
  <si>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</si>
  <si>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</si>
  <si>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</si>
  <si>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</si>
  <si>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</si>
  <si>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</si>
  <si>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</si>
  <si>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</si>
  <si>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</si>
  <si>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</si>
  <si>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</si>
  <si>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</si>
  <si>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</si>
  <si>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</si>
  <si>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</si>
  <si>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</si>
  <si>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</si>
  <si>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</si>
  <si>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</si>
  <si>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</si>
  <si>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</si>
  <si>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</si>
  <si>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</si>
  <si>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</si>
  <si>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</si>
  <si>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</si>
  <si>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</si>
  <si>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</si>
  <si>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</si>
  <si>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</si>
  <si>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</si>
  <si>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</si>
  <si>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</si>
  <si>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</si>
  <si>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</si>
  <si>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</si>
  <si>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</si>
  <si>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</si>
  <si>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</si>
  <si>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</si>
  <si>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</si>
  <si>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</si>
  <si>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</si>
  <si>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</si>
  <si>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</si>
  <si>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</si>
  <si>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</si>
  <si>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</si>
  <si>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</si>
  <si>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</si>
  <si>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</si>
  <si>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</si>
  <si>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</si>
  <si>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</si>
  <si>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</si>
  <si>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</si>
  <si>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</si>
  <si>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</si>
  <si>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</si>
  <si>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</si>
  <si>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</si>
  <si>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</si>
  <si>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</si>
  <si>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</si>
  <si>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</si>
  <si>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</si>
  <si>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</si>
  <si>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</si>
  <si>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</si>
  <si>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</si>
  <si>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</si>
  <si>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</si>
  <si>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</si>
  <si>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</si>
  <si>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</si>
  <si>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</si>
  <si>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</si>
  <si>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</si>
  <si>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</si>
  <si>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</si>
  <si>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</si>
  <si>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</si>
  <si>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</si>
  <si>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</si>
  <si>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</si>
  <si>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</si>
  <si>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</si>
  <si>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</si>
  <si>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</si>
  <si>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</si>
  <si>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</si>
  <si>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</si>
  <si>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</si>
  <si>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</si>
  <si>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</si>
  <si>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</si>
  <si>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</si>
  <si>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</si>
  <si>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</si>
  <si>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</si>
  <si>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</si>
  <si>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</si>
  <si>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</si>
  <si>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</si>
  <si>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</si>
  <si>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</si>
  <si>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</si>
  <si>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</si>
  <si>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</si>
  <si>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</si>
  <si>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</si>
  <si>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</si>
  <si>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</si>
  <si>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</si>
  <si>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</si>
  <si>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</si>
  <si>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</si>
  <si>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</si>
  <si>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</si>
  <si>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</si>
  <si>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</si>
  <si>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</si>
  <si>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</si>
  <si>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</si>
  <si>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</si>
  <si>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</si>
  <si>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</si>
  <si>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</si>
  <si>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</si>
  <si>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</si>
  <si>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</si>
  <si>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</si>
  <si>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</si>
  <si>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</si>
  <si>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</si>
  <si>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</si>
  <si>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</si>
  <si>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</si>
  <si>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</si>
  <si>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</si>
  <si>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</si>
  <si>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</si>
  <si>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</si>
  <si>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</si>
  <si>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</si>
  <si>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</si>
  <si>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</si>
  <si>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</si>
  <si>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</si>
  <si>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</si>
  <si>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</si>
  <si>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</si>
  <si>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</si>
  <si>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</si>
  <si>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</si>
  <si>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</si>
  <si>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</si>
  <si>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</si>
  <si>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</si>
  <si>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</si>
  <si>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</si>
  <si>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</si>
  <si>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</si>
  <si>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</si>
  <si>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</si>
  <si>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</si>
  <si>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</si>
  <si>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</si>
  <si>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</si>
  <si>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</si>
  <si>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</si>
  <si>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</si>
  <si>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</si>
  <si>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</si>
  <si>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</si>
  <si>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</si>
  <si>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</si>
  <si>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</si>
  <si>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</si>
  <si>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</si>
  <si>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</si>
  <si>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</si>
  <si>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</si>
  <si>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</si>
  <si>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</si>
  <si>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</si>
  <si>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</si>
  <si>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</si>
  <si>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</si>
  <si>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</si>
  <si>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</si>
  <si>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</si>
  <si>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</si>
  <si>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</si>
  <si>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</si>
  <si>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</si>
  <si>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</si>
  <si>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</si>
  <si>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</si>
  <si>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</si>
  <si>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</si>
  <si>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</si>
  <si>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</si>
  <si>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</si>
  <si>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</si>
  <si>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</si>
  <si>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</si>
  <si>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</si>
  <si>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</si>
  <si>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</si>
  <si>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</si>
  <si>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</si>
  <si>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</si>
  <si>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</si>
  <si>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</si>
  <si>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</si>
  <si>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</si>
  <si>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</si>
  <si>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</si>
  <si>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</si>
  <si>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</si>
  <si>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</si>
  <si>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</si>
  <si>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</si>
  <si>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</si>
  <si>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</si>
  <si>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</si>
  <si>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</si>
  <si>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</si>
  <si>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</si>
  <si>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</si>
  <si>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</si>
  <si>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</si>
  <si>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</si>
  <si>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</si>
  <si>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</si>
  <si>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</si>
  <si>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</si>
  <si>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</si>
  <si>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</si>
  <si>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</si>
  <si>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</si>
  <si>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</si>
  <si>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</si>
  <si>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</si>
  <si>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</si>
  <si>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</si>
  <si>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</si>
  <si>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</si>
  <si>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</si>
  <si>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</si>
  <si>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</si>
  <si>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</si>
  <si>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</si>
  <si>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</si>
  <si>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</si>
  <si>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</si>
  <si>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</si>
  <si>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</si>
  <si>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</si>
  <si>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</si>
  <si>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</si>
  <si>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</si>
  <si>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</si>
  <si>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</si>
  <si>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</si>
  <si>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</si>
  <si>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</si>
  <si>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</si>
  <si>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</si>
  <si>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</si>
  <si>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</si>
  <si>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</si>
  <si>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</si>
  <si>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</si>
  <si>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</si>
  <si>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</si>
  <si>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</si>
  <si>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</si>
  <si>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</si>
  <si>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</si>
  <si>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</si>
  <si>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</si>
  <si>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</si>
  <si>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</si>
  <si>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</si>
  <si>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</si>
  <si>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</si>
  <si>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</si>
  <si>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</si>
  <si>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</si>
  <si>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</si>
  <si>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</si>
  <si>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</si>
  <si>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</si>
  <si>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</si>
  <si>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</si>
  <si>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</si>
  <si>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</si>
  <si>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</si>
  <si>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</si>
  <si>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</si>
  <si>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</si>
  <si>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</si>
  <si>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</si>
  <si>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</si>
  <si>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</si>
  <si>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</si>
  <si>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</si>
  <si>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</si>
  <si>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</si>
  <si>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</si>
  <si>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</si>
  <si>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</si>
  <si>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</si>
  <si>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</si>
  <si>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</si>
  <si>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</si>
  <si>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</si>
  <si>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</si>
  <si>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</si>
  <si>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</si>
  <si>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</si>
  <si>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</si>
  <si>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</si>
  <si>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</si>
  <si>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</si>
  <si>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</si>
  <si>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</si>
  <si>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</si>
  <si>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</si>
  <si>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</si>
  <si>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</si>
  <si>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</si>
  <si>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</si>
  <si>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</si>
  <si>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</si>
  <si>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</si>
  <si>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</si>
  <si>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</si>
  <si>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</si>
  <si>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</si>
  <si>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</si>
  <si>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</si>
  <si>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</si>
  <si>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</si>
  <si>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</si>
  <si>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</si>
  <si>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</si>
  <si>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</si>
  <si>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</si>
  <si>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</si>
  <si>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</si>
  <si>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</si>
  <si>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</si>
  <si>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</si>
  <si>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</si>
  <si>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</si>
  <si>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</si>
  <si>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</si>
  <si>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</si>
  <si>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</si>
  <si>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</si>
  <si>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</si>
  <si>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</si>
  <si>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</si>
  <si>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</si>
  <si>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</si>
  <si>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</si>
  <si>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</si>
  <si>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</si>
  <si>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</si>
  <si>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</si>
  <si>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</si>
  <si>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</si>
  <si>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</si>
  <si>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</si>
  <si>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</si>
  <si>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</si>
  <si>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</si>
  <si>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</si>
  <si>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</si>
  <si>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</si>
  <si>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</si>
  <si>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</si>
  <si>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</si>
  <si>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</si>
  <si>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</si>
  <si>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</si>
  <si>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</si>
  <si>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</si>
  <si>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</si>
  <si>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</si>
  <si>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</si>
  <si>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</si>
  <si>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</si>
  <si>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</si>
  <si>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</si>
  <si>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</si>
  <si>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</si>
  <si>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</si>
  <si>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</si>
  <si>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</si>
  <si>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</si>
  <si>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</si>
  <si>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</si>
  <si>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</si>
  <si>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</si>
  <si>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</si>
  <si>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</si>
  <si>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</si>
  <si>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</si>
  <si>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</si>
  <si>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</si>
  <si>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</si>
  <si>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</si>
  <si>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</si>
  <si>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</si>
  <si>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</si>
  <si>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</si>
  <si>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</si>
  <si>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</si>
  <si>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</si>
  <si>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</si>
  <si>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</si>
  <si>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</si>
  <si>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</si>
  <si>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</si>
  <si>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</si>
  <si>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</si>
  <si>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</si>
  <si>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</si>
  <si>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</si>
  <si>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</si>
  <si>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</si>
  <si>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</si>
  <si>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</si>
  <si>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</si>
  <si>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</si>
  <si>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</si>
  <si>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</si>
  <si>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</si>
  <si>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</si>
  <si>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</si>
  <si>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</si>
  <si>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</si>
  <si>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</si>
  <si>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</si>
  <si>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</si>
  <si>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</si>
  <si>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</si>
  <si>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</si>
  <si>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</si>
  <si>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</si>
  <si>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</si>
  <si>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</si>
  <si>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</si>
  <si>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</si>
  <si>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</si>
  <si>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</si>
  <si>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</si>
  <si>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</si>
  <si>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</si>
  <si>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</si>
  <si>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</si>
  <si>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</si>
  <si>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</si>
  <si>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</si>
  <si>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</si>
  <si>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</si>
  <si>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</si>
  <si>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</si>
  <si>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</si>
  <si>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</si>
  <si>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</si>
  <si>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</si>
  <si>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</si>
  <si>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</si>
  <si>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</si>
  <si>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</si>
  <si>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</si>
  <si>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</si>
  <si>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</si>
  <si>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</si>
  <si>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</si>
  <si>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</si>
  <si>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</si>
  <si>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</si>
  <si>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</si>
  <si>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</si>
  <si>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</si>
  <si>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</si>
  <si>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</si>
  <si>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</si>
  <si>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</si>
  <si>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</si>
  <si>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</si>
  <si>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</si>
  <si>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</si>
  <si>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</si>
  <si>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</si>
  <si>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</si>
  <si>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</si>
  <si>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</si>
  <si>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</si>
  <si>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</si>
  <si>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</si>
  <si>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</si>
  <si>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</si>
  <si>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</si>
  <si>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</si>
  <si>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</si>
  <si>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</si>
  <si>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</si>
  <si>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</si>
  <si>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</si>
  <si>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</si>
  <si>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</si>
  <si>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</si>
  <si>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</si>
  <si>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</si>
  <si>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</si>
  <si>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</si>
  <si>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</si>
  <si>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</si>
  <si>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</si>
  <si>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</si>
  <si>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</si>
  <si>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</si>
  <si>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</si>
  <si>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</si>
  <si>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</si>
  <si>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</si>
  <si>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</si>
  <si>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</si>
  <si>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</si>
  <si>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</si>
  <si>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</si>
  <si>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</si>
  <si>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</si>
  <si>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</si>
  <si>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</si>
  <si>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</si>
  <si>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</si>
  <si>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</si>
  <si>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</si>
  <si>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</si>
  <si>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</si>
  <si>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</si>
  <si>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</si>
  <si>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</si>
  <si>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</si>
  <si>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</si>
  <si>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</si>
  <si>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</si>
  <si>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</si>
  <si>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</si>
  <si>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</si>
  <si>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</si>
  <si>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</si>
  <si>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</si>
  <si>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</si>
  <si>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</si>
  <si>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</si>
  <si>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</si>
  <si>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</si>
  <si>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</si>
  <si>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</si>
  <si>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</si>
  <si>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</si>
  <si>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</si>
  <si>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</si>
  <si>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</si>
  <si>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</si>
  <si>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</si>
  <si>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</si>
  <si>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</si>
  <si>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</si>
  <si>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</si>
  <si>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</si>
  <si>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</si>
  <si>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</si>
  <si>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</si>
  <si>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</si>
  <si>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</si>
  <si>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</si>
  <si>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</si>
  <si>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</si>
  <si>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</si>
  <si>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</si>
  <si>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</si>
  <si>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</si>
  <si>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</si>
  <si>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</si>
  <si>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</si>
  <si>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</si>
  <si>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</si>
  <si>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</si>
  <si>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</si>
  <si>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</si>
  <si>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</si>
  <si>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</si>
  <si>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</si>
  <si>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</si>
  <si>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</si>
  <si>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</si>
  <si>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</si>
  <si>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</si>
  <si>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</si>
  <si>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</si>
  <si>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</si>
  <si>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</si>
  <si>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</si>
  <si>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</si>
  <si>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</si>
  <si>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</si>
  <si>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</si>
  <si>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</si>
  <si>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</si>
  <si>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</si>
  <si>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</si>
  <si>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</si>
  <si>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</si>
  <si>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</si>
  <si>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</si>
  <si>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</si>
  <si>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</si>
  <si>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</si>
  <si>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</si>
  <si>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</si>
  <si>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</si>
  <si>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</si>
  <si>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</si>
  <si>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</si>
  <si>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</si>
  <si>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</si>
  <si>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</si>
  <si>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</si>
  <si>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</si>
  <si>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</si>
  <si>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</si>
  <si>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</si>
  <si>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</si>
  <si>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</si>
  <si>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</si>
  <si>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</si>
  <si>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</si>
  <si>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</si>
  <si>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</si>
  <si>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</si>
  <si>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</si>
  <si>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</si>
  <si>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</si>
  <si>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</si>
  <si>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</si>
  <si>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</si>
  <si>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</si>
  <si>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</si>
  <si>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</si>
  <si>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</si>
  <si>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</si>
  <si>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</si>
  <si>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</si>
  <si>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</si>
  <si>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</si>
  <si>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</si>
  <si>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</si>
  <si>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</si>
  <si>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</si>
  <si>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</si>
  <si>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</si>
  <si>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</si>
  <si>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</si>
  <si>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</si>
  <si>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</si>
  <si>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</si>
  <si>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</si>
  <si>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</si>
  <si>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</si>
  <si>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</si>
  <si>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</si>
  <si>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</si>
  <si>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</si>
  <si>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</si>
  <si>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</si>
  <si>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</si>
  <si>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</si>
  <si>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</si>
  <si>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</si>
  <si>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</si>
  <si>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</si>
  <si>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</si>
  <si>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</si>
  <si>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</si>
  <si>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</si>
  <si>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</si>
  <si>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</si>
  <si>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</si>
  <si>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</si>
  <si>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</si>
  <si>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</si>
  <si>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</si>
  <si>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</si>
  <si>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</si>
  <si>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</si>
  <si>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</si>
  <si>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</si>
  <si>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</si>
  <si>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</si>
  <si>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</si>
  <si>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</si>
  <si>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</si>
  <si>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</si>
  <si>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</si>
  <si>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</si>
  <si>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</si>
  <si>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</si>
  <si>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</si>
  <si>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</si>
  <si>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</si>
  <si>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</si>
  <si>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</si>
  <si>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</si>
  <si>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</si>
  <si>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</si>
  <si>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</si>
  <si>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</si>
  <si>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</si>
  <si>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</si>
  <si>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</si>
  <si>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</si>
  <si>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</si>
  <si>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</si>
  <si>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</si>
  <si>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</si>
  <si>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</si>
  <si>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</si>
  <si>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</si>
  <si>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</si>
  <si>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</si>
  <si>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</si>
  <si>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</si>
  <si>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</si>
  <si>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</si>
  <si>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</si>
  <si>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</si>
  <si>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</si>
  <si>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</si>
  <si>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</si>
  <si>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</si>
  <si>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</si>
  <si>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</si>
  <si>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</si>
  <si>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</si>
  <si>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</si>
  <si>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</si>
  <si>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</si>
  <si>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</si>
  <si>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</si>
  <si>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</si>
  <si>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</si>
  <si>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</si>
  <si>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</si>
  <si>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</si>
  <si>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</si>
  <si>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</si>
  <si>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</si>
  <si>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</si>
  <si>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</si>
  <si>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</si>
  <si>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</si>
  <si>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</si>
  <si>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</si>
  <si>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</si>
  <si>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</si>
  <si>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</si>
  <si>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</si>
  <si>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</si>
  <si>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</si>
  <si>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</si>
  <si>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</si>
  <si>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</si>
  <si>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</si>
  <si>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</si>
  <si>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</si>
  <si>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</si>
  <si>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</si>
  <si>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</si>
  <si>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</si>
  <si>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</si>
  <si>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</si>
  <si>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</si>
  <si>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</si>
  <si>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</si>
  <si>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</si>
  <si>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</si>
  <si>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</si>
  <si>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</si>
  <si>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</si>
  <si>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</si>
  <si>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</si>
  <si>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</si>
  <si>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</si>
  <si>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</si>
  <si>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</si>
  <si>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</si>
  <si>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</si>
  <si>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</si>
  <si>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</si>
  <si>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</si>
  <si>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</si>
  <si>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</si>
  <si>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</si>
  <si>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</si>
  <si>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</si>
  <si>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</si>
  <si>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</si>
  <si>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</si>
  <si>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</si>
  <si>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</si>
  <si>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</si>
  <si>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</si>
  <si>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</si>
  <si>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</si>
  <si>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</si>
  <si>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</si>
  <si>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</si>
  <si>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</si>
  <si>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</si>
  <si>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</si>
  <si>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</si>
  <si>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</si>
  <si>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</si>
  <si>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</si>
  <si>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</si>
  <si>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</si>
  <si>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</si>
  <si>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</si>
  <si>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</si>
  <si>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</si>
  <si>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</si>
  <si>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</si>
  <si>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</si>
  <si>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</si>
  <si>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</si>
  <si>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</si>
  <si>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</si>
  <si>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</si>
  <si>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</si>
  <si>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</si>
  <si>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</si>
  <si>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</si>
  <si>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</si>
  <si>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</si>
  <si>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</si>
  <si>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</si>
  <si>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</si>
  <si>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</si>
  <si>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</si>
  <si>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</si>
  <si>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</si>
  <si>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</si>
  <si>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</si>
  <si>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</si>
  <si>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</si>
  <si>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</si>
  <si>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</si>
  <si>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</si>
  <si>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</si>
  <si>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</si>
  <si>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</si>
  <si>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</si>
  <si>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</si>
  <si>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</si>
  <si>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</si>
  <si>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</si>
  <si>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</si>
  <si>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</si>
  <si>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</si>
  <si>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</si>
  <si>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</si>
  <si>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</si>
  <si>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</si>
  <si>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</si>
  <si>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</si>
  <si>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</si>
  <si>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</si>
  <si>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</si>
  <si>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</si>
  <si>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</si>
  <si>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</si>
  <si>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</si>
  <si>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</si>
  <si>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</si>
  <si>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</si>
  <si>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</si>
  <si>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</si>
  <si>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</si>
  <si>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</si>
  <si>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</si>
  <si>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</si>
  <si>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</si>
  <si>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</si>
  <si>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</si>
  <si>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</si>
  <si>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</si>
  <si>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</si>
  <si>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</si>
  <si>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</si>
  <si>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</si>
  <si>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</si>
  <si>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</si>
  <si>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</si>
  <si>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</si>
  <si>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</si>
  <si>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</si>
  <si>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</si>
  <si>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</si>
  <si>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</si>
  <si>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</si>
  <si>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</si>
  <si>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</si>
  <si>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</si>
  <si>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</si>
  <si>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</si>
  <si>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</si>
  <si>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</si>
  <si>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</si>
  <si>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</si>
  <si>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</si>
  <si>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</si>
  <si>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</si>
  <si>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</si>
  <si>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</si>
  <si>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</si>
  <si>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</si>
  <si>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</si>
  <si>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</si>
  <si>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</si>
  <si>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</si>
  <si>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</si>
  <si>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</si>
  <si>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</si>
  <si>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</si>
  <si>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</si>
  <si>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</si>
  <si>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</si>
  <si>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</si>
  <si>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</si>
  <si>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</si>
  <si>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</si>
  <si>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</si>
  <si>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</si>
  <si>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</si>
  <si>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</si>
  <si>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</si>
  <si>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</si>
  <si>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</si>
  <si>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</si>
  <si>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</si>
  <si>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</si>
  <si>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</si>
  <si>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</si>
  <si>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</si>
  <si>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</si>
  <si>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</si>
  <si>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</si>
  <si>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</si>
  <si>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</si>
  <si>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</si>
  <si>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</si>
  <si>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</si>
  <si>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</si>
  <si>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</si>
  <si>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</si>
  <si>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</si>
  <si>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</si>
  <si>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</si>
  <si>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</si>
  <si>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</si>
  <si>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</si>
  <si>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</si>
  <si>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</si>
  <si>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</si>
  <si>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</si>
  <si>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</si>
  <si>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</si>
  <si>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</si>
  <si>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</si>
  <si>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</si>
  <si>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</si>
  <si>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</si>
  <si>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</si>
  <si>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</si>
  <si>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</si>
  <si>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</si>
  <si>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</si>
  <si>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</si>
  <si>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</si>
  <si>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</si>
  <si>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</si>
  <si>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</si>
  <si>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</si>
  <si>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</si>
  <si>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</si>
  <si>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</si>
  <si>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</si>
  <si>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</si>
  <si>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</si>
  <si>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</si>
  <si>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</si>
  <si>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</si>
  <si>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</si>
  <si>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</si>
  <si>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</si>
  <si>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</si>
  <si>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</si>
  <si>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</si>
  <si>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</si>
  <si>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</si>
  <si>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</si>
  <si>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</si>
  <si>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</si>
  <si>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</si>
  <si>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</si>
  <si>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</si>
  <si>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</si>
  <si>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</si>
  <si>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</si>
  <si>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</si>
  <si>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</si>
  <si>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</si>
  <si>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</si>
  <si>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</si>
  <si>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</si>
  <si>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</si>
  <si>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</si>
  <si>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</si>
  <si>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</si>
  <si>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</si>
  <si>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</si>
  <si>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</si>
  <si>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</si>
  <si>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</si>
  <si>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</si>
  <si>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</si>
  <si>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</si>
  <si>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</si>
  <si>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</si>
  <si>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</si>
  <si>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</si>
  <si>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</si>
  <si>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</si>
  <si>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</si>
  <si>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</si>
  <si>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</si>
  <si>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</si>
  <si>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</si>
  <si>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</si>
  <si>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</si>
  <si>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</si>
  <si>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</si>
  <si>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</si>
  <si>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</si>
  <si>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</si>
  <si>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</si>
  <si>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</si>
  <si>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</si>
  <si>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</si>
  <si>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</si>
  <si>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</si>
  <si>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</si>
  <si>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</si>
  <si>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</si>
  <si>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</si>
  <si>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</si>
  <si>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</si>
  <si>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</si>
  <si>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</si>
  <si>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</si>
  <si>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</si>
  <si>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</si>
  <si>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</si>
  <si>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</si>
  <si>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</si>
  <si>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</si>
  <si>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</si>
  <si>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</si>
  <si>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</si>
  <si>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</si>
  <si>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</si>
  <si>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</si>
  <si>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</si>
  <si>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</si>
  <si>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</si>
  <si>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</si>
  <si>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</si>
  <si>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</si>
  <si>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</si>
  <si>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</si>
  <si>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</si>
  <si>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</si>
  <si>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</si>
  <si>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</si>
  <si>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</si>
  <si>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</si>
  <si>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</si>
  <si>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</si>
  <si>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</si>
  <si>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</si>
  <si>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</si>
  <si>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</si>
  <si>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</si>
  <si>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</si>
  <si>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</si>
  <si>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</si>
  <si>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</si>
  <si>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</si>
  <si>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</si>
  <si>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</si>
  <si>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</si>
  <si>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</si>
  <si>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</si>
  <si>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</si>
  <si>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</si>
  <si>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</si>
  <si>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</si>
  <si>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</si>
  <si>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</si>
  <si>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</si>
  <si>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</si>
  <si>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</si>
  <si>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</si>
  <si>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</si>
  <si>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</si>
  <si>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</si>
  <si>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</si>
  <si>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</si>
  <si>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</si>
  <si>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</si>
  <si>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</si>
  <si>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</si>
  <si>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</si>
  <si>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</si>
  <si>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</si>
  <si>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</si>
  <si>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</si>
  <si>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</si>
  <si>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</si>
  <si>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</si>
  <si>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</si>
  <si>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</si>
  <si>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</si>
  <si>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</si>
  <si>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</si>
  <si>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</si>
  <si>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</si>
  <si>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</si>
  <si>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</si>
  <si>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</si>
  <si>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</si>
  <si>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</si>
  <si>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</si>
  <si>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</si>
  <si>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</si>
  <si>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</si>
  <si>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</si>
  <si>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</si>
  <si>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</si>
  <si>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</si>
  <si>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</si>
  <si>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</si>
  <si>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</si>
  <si>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</si>
  <si>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</si>
  <si>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</si>
  <si>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</si>
  <si>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</si>
  <si>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</si>
  <si>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</si>
  <si>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</si>
  <si>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</si>
  <si>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</si>
  <si>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</si>
  <si>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</si>
  <si>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</si>
  <si>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</si>
  <si>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</si>
  <si>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</si>
  <si>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</si>
  <si>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</si>
  <si>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</si>
  <si>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</si>
  <si>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</si>
  <si>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</si>
  <si>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</si>
  <si>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</si>
  <si>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</si>
  <si>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</si>
  <si>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</si>
  <si>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</si>
  <si>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</si>
  <si>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</si>
  <si>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</si>
  <si>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</si>
  <si>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</si>
  <si>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</si>
  <si>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</si>
  <si>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</si>
  <si>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</si>
  <si>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</si>
  <si>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</si>
  <si>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</si>
  <si>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</si>
  <si>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</si>
  <si>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</si>
  <si>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</si>
  <si>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</si>
  <si>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</si>
  <si>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</si>
  <si>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</si>
  <si>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</si>
  <si>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</si>
  <si>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</si>
  <si>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</si>
  <si>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</si>
  <si>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</si>
  <si>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</si>
  <si>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</si>
  <si>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</si>
  <si>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</si>
  <si>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</si>
  <si>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</si>
  <si>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</si>
  <si>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</si>
  <si>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</si>
  <si>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</si>
  <si>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</si>
  <si>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</si>
  <si>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</si>
  <si>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</si>
  <si>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</si>
  <si>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</si>
  <si>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</si>
  <si>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</si>
  <si>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</si>
  <si>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</si>
  <si>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</si>
  <si>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</si>
  <si>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</si>
  <si>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</si>
  <si>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</si>
  <si>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</si>
  <si>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</si>
  <si>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</si>
  <si>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</si>
  <si>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</si>
  <si>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</si>
  <si>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</si>
  <si>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</si>
  <si>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</si>
  <si>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</si>
  <si>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</si>
  <si>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</si>
  <si>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</si>
  <si>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</si>
  <si>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</si>
  <si>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</si>
  <si>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</si>
  <si>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</si>
  <si>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</si>
  <si>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</si>
  <si>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</si>
  <si>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</si>
  <si>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</si>
  <si>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</si>
  <si>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</si>
  <si>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</si>
  <si>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</si>
  <si>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</si>
  <si>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</si>
  <si>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</si>
  <si>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</si>
  <si>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</si>
  <si>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</si>
  <si>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</si>
  <si>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</si>
  <si>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</si>
  <si>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</si>
  <si>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</si>
  <si>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</si>
  <si>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</si>
  <si>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</si>
  <si>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</si>
  <si>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</si>
  <si>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</si>
  <si>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</si>
  <si>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</si>
  <si>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</si>
  <si>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</si>
  <si>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</si>
  <si>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</si>
  <si>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</si>
  <si>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</si>
  <si>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</si>
  <si>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</si>
  <si>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</si>
  <si>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</si>
  <si>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</si>
  <si>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</si>
  <si>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</si>
  <si>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</si>
  <si>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</si>
  <si>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</si>
  <si>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</si>
  <si>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</si>
  <si>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</si>
  <si>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</si>
  <si>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</si>
  <si>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</si>
  <si>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</si>
  <si>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</si>
  <si>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</si>
  <si>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</si>
  <si>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</si>
  <si>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</si>
  <si>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</si>
  <si>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</si>
  <si>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</si>
  <si>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</si>
  <si>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</si>
  <si>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</si>
  <si>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</si>
  <si>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</si>
  <si>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</si>
  <si>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</si>
  <si>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</si>
  <si>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</si>
  <si>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</si>
  <si>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</si>
  <si>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</si>
  <si>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</si>
  <si>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</si>
  <si>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</si>
  <si>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</si>
  <si>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</si>
  <si>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</si>
  <si>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</si>
  <si>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</si>
  <si>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</si>
  <si>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</si>
  <si>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</si>
  <si>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</si>
  <si>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</si>
  <si>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</si>
  <si>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</si>
  <si>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</si>
  <si>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</si>
  <si>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</si>
  <si>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</si>
  <si>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</si>
  <si>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</si>
  <si>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</si>
  <si>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</si>
  <si>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</si>
  <si>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</si>
  <si>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</si>
  <si>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</si>
  <si>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</si>
  <si>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</si>
  <si>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</si>
  <si>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</si>
  <si>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</si>
  <si>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</si>
  <si>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</si>
  <si>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</si>
  <si>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</si>
  <si>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</si>
  <si>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</si>
  <si>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</si>
  <si>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</si>
  <si>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</si>
  <si>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</si>
  <si>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</si>
  <si>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</si>
  <si>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</si>
  <si>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</si>
  <si>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</si>
  <si>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</si>
  <si>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</si>
  <si>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</si>
  <si>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</si>
  <si>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</si>
  <si>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</si>
  <si>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</si>
  <si>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</si>
  <si>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</si>
  <si>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</si>
  <si>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</si>
  <si>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</si>
  <si>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</si>
  <si>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</si>
  <si>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</si>
  <si>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</si>
  <si>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</si>
  <si>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</si>
  <si>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</si>
  <si>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</si>
  <si>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</si>
  <si>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</si>
  <si>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</si>
  <si>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</si>
  <si>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</si>
  <si>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</si>
  <si>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</si>
  <si>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</si>
  <si>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</si>
  <si>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</si>
  <si>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</si>
  <si>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</si>
  <si>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</si>
  <si>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</si>
  <si>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</si>
  <si>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</si>
  <si>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</si>
  <si>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</si>
  <si>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</si>
  <si>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</si>
  <si>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</si>
  <si>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</si>
  <si>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</si>
  <si>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</si>
  <si>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</si>
  <si>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</si>
  <si>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</si>
  <si>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</si>
  <si>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</si>
  <si>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</si>
  <si>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</si>
  <si>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</si>
  <si>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</si>
  <si>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</si>
  <si>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</si>
  <si>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</si>
  <si>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</si>
  <si>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</si>
  <si>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</si>
  <si>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</si>
  <si>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</si>
  <si>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</si>
  <si>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</si>
  <si>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</si>
  <si>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</si>
  <si>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</si>
  <si>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</si>
  <si>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</si>
  <si>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</si>
  <si>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</si>
  <si>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</si>
  <si>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</si>
  <si>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</si>
  <si>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</si>
  <si>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</si>
  <si>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</si>
  <si>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</si>
  <si>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</si>
  <si>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</si>
  <si>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</si>
  <si>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</si>
  <si>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</si>
  <si>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</si>
  <si>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</si>
  <si>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</si>
  <si>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</si>
  <si>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</si>
  <si>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</si>
  <si>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</si>
  <si>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</si>
  <si>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</si>
  <si>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</si>
  <si>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</si>
  <si>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</si>
  <si>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</si>
  <si>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</si>
  <si>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</si>
  <si>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</si>
  <si>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</si>
  <si>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</si>
  <si>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</si>
  <si>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</si>
  <si>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</si>
  <si>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</si>
  <si>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</si>
  <si>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</si>
  <si>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</si>
  <si>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</si>
  <si>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</si>
  <si>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</si>
  <si>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</si>
  <si>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</si>
  <si>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</si>
  <si>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</si>
  <si>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</si>
  <si>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</si>
  <si>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</si>
  <si>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</si>
  <si>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</si>
  <si>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</si>
  <si>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</si>
  <si>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</si>
  <si>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</si>
  <si>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</si>
  <si>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</si>
  <si>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</si>
  <si>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</si>
  <si>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</si>
  <si>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</si>
  <si>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</si>
  <si>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</si>
  <si>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</si>
  <si>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</si>
  <si>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</si>
  <si>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</si>
  <si>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</si>
  <si>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</si>
  <si>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</si>
  <si>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</si>
  <si>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</si>
  <si>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</si>
  <si>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</si>
  <si>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</si>
  <si>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</si>
  <si>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</si>
  <si>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</si>
  <si>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</si>
  <si>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</si>
  <si>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</si>
  <si>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</si>
  <si>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</si>
  <si>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</si>
  <si>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</si>
  <si>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</si>
  <si>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</si>
  <si>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</si>
  <si>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</si>
  <si>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</si>
  <si>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</si>
  <si>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</si>
  <si>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</si>
  <si>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</si>
  <si>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</si>
  <si>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</si>
  <si>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</si>
  <si>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</si>
  <si>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</si>
  <si>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</si>
  <si>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</si>
  <si>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</si>
  <si>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</si>
  <si>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</si>
  <si>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</si>
  <si>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</si>
  <si>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</si>
  <si>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</si>
  <si>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</si>
  <si>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</si>
  <si>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</si>
  <si>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</si>
  <si>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</si>
  <si>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</si>
  <si>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</si>
  <si>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</si>
  <si>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</si>
  <si>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</si>
  <si>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</si>
  <si>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</si>
  <si>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</si>
  <si>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</si>
  <si>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</si>
  <si>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</si>
  <si>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</si>
  <si>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</si>
  <si>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</si>
  <si>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</si>
  <si>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</si>
  <si>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</si>
  <si>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</si>
  <si>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</si>
  <si>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</si>
  <si>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</si>
  <si>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</si>
  <si>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</si>
  <si>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</si>
  <si>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</si>
  <si>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</si>
  <si>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</si>
  <si>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</si>
  <si>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</si>
  <si>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</si>
  <si>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</si>
  <si>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</si>
  <si>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</si>
  <si>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</si>
  <si>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</si>
  <si>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</si>
  <si>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</si>
  <si>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</si>
  <si>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</si>
  <si>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</si>
  <si>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</si>
  <si>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</si>
  <si>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</si>
  <si>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</si>
  <si>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</si>
  <si>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</si>
  <si>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</si>
  <si>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</si>
  <si>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</si>
  <si>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</si>
  <si>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</si>
  <si>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</si>
  <si>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</si>
  <si>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</si>
  <si>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</si>
  <si>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</si>
  <si>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</si>
  <si>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</si>
  <si>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</si>
  <si>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</si>
  <si>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</si>
  <si>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</si>
  <si>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</si>
  <si>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</si>
  <si>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</si>
  <si>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</si>
  <si>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</si>
  <si>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</si>
  <si>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</si>
  <si>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</si>
  <si>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</si>
  <si>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</si>
  <si>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</si>
  <si>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</si>
  <si>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</si>
  <si>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</si>
  <si>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</si>
  <si>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</si>
  <si>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</si>
  <si>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</si>
  <si>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</si>
  <si>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</si>
  <si>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</si>
  <si>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</si>
  <si>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</si>
  <si>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</si>
  <si>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</si>
  <si>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</si>
  <si>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</si>
  <si>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</si>
  <si>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</si>
  <si>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</si>
  <si>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</si>
  <si>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</si>
  <si>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</si>
  <si>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</si>
  <si>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</si>
  <si>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</si>
  <si>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</si>
  <si>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</si>
  <si>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</si>
  <si>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</si>
  <si>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</si>
  <si>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</si>
  <si>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</si>
  <si>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</si>
  <si>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</si>
  <si>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</si>
  <si>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</si>
  <si>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</si>
  <si>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</si>
  <si>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</si>
  <si>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</si>
  <si>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</si>
  <si>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</si>
  <si>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</si>
  <si>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</si>
  <si>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</si>
  <si>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</si>
  <si>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</si>
  <si>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</si>
  <si>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</si>
  <si>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</si>
  <si>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</si>
  <si>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</si>
  <si>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</si>
  <si>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</si>
  <si>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</si>
  <si>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</si>
  <si>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</si>
  <si>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</si>
  <si>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</si>
  <si>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</si>
  <si>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</si>
  <si>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</si>
  <si>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</si>
  <si>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</si>
  <si>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</si>
  <si>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</si>
  <si>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</si>
  <si>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</si>
  <si>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</si>
  <si>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</si>
  <si>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</si>
  <si>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</si>
  <si>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</si>
  <si>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</si>
  <si>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</si>
  <si>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</si>
  <si>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</si>
  <si>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</si>
  <si>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</si>
  <si>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</si>
  <si>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</si>
  <si>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</si>
  <si>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</si>
  <si>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</si>
  <si>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</si>
  <si>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</si>
  <si>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</si>
  <si>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</si>
  <si>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</si>
  <si>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</si>
  <si>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</si>
  <si>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</si>
  <si>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</si>
  <si>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</si>
  <si>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</si>
  <si>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</si>
  <si>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</si>
  <si>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</si>
  <si>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</si>
  <si>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</si>
  <si>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</si>
  <si>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</si>
  <si>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</si>
  <si>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</si>
  <si>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</si>
  <si>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</si>
  <si>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</si>
  <si>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</si>
  <si>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</si>
  <si>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</si>
  <si>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</si>
  <si>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</si>
  <si>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</si>
  <si>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</si>
  <si>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</si>
  <si>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</si>
  <si>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</si>
  <si>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</si>
  <si>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</si>
  <si>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</si>
  <si>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</si>
  <si>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</si>
  <si>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</si>
  <si>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</si>
  <si>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</si>
  <si>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</si>
  <si>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</si>
  <si>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</si>
  <si>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</si>
  <si>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</si>
  <si>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</si>
  <si>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</si>
  <si>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</si>
  <si>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</si>
  <si>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</si>
  <si>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</si>
  <si>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</si>
  <si>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</si>
  <si>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</si>
  <si>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</si>
  <si>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</si>
  <si>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</si>
  <si>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</si>
  <si>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</si>
  <si>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</si>
  <si>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</si>
  <si>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</si>
  <si>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</si>
  <si>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</si>
  <si>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</si>
  <si>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</si>
  <si>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</si>
  <si>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</si>
  <si>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</si>
  <si>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</si>
  <si>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</si>
  <si>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</si>
  <si>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</si>
  <si>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</si>
  <si>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</si>
  <si>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</si>
  <si>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</si>
  <si>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</si>
  <si>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</si>
  <si>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</si>
  <si>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</si>
  <si>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</si>
  <si>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</si>
  <si>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</si>
  <si>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</si>
  <si>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</si>
  <si>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</si>
  <si>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</si>
  <si>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</si>
  <si>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</si>
  <si>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</si>
  <si>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</si>
  <si>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</si>
  <si>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</si>
  <si>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</si>
  <si>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</si>
  <si>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</si>
  <si>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</si>
  <si>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</si>
  <si>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</si>
  <si>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</si>
  <si>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</si>
  <si>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</si>
  <si>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</si>
  <si>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</si>
  <si>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</si>
  <si>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</si>
  <si>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</si>
  <si>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</si>
  <si>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</si>
  <si>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</si>
  <si>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</si>
  <si>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</si>
  <si>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</si>
  <si>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</si>
  <si>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</si>
  <si>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</si>
  <si>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</si>
  <si>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</si>
  <si>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</si>
  <si>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</si>
  <si>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</si>
  <si>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</si>
  <si>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</si>
  <si>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</si>
  <si>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</si>
  <si>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</si>
  <si>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</si>
  <si>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</si>
  <si>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</si>
  <si>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</si>
  <si>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</si>
  <si>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</si>
  <si>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</si>
  <si>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</si>
  <si>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</si>
  <si>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</si>
  <si>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</si>
  <si>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</si>
  <si>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</si>
  <si>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</si>
  <si>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</si>
  <si>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</si>
  <si>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</si>
  <si>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</si>
  <si>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</si>
  <si>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</si>
  <si>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</si>
  <si>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</si>
  <si>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</si>
  <si>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</si>
  <si>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</si>
  <si>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</si>
  <si>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</si>
  <si>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</si>
  <si>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</si>
  <si>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</si>
  <si>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</si>
  <si>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</si>
  <si>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</si>
  <si>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</si>
  <si>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</si>
  <si>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</si>
  <si>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</si>
  <si>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</si>
  <si>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</si>
  <si>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</si>
  <si>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</si>
  <si>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</si>
  <si>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</si>
  <si>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</si>
  <si>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</si>
  <si>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</si>
  <si>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</si>
  <si>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</si>
  <si>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</si>
  <si>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</si>
  <si>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</si>
  <si>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</si>
  <si>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</si>
  <si>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</si>
  <si>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</si>
  <si>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</si>
  <si>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</si>
  <si>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</si>
  <si>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</si>
  <si>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</si>
  <si>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</si>
  <si>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</si>
  <si>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</si>
  <si>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</si>
  <si>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</si>
  <si>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</si>
  <si>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</si>
  <si>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</si>
  <si>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</si>
  <si>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</si>
  <si>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</si>
  <si>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</si>
  <si>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</si>
  <si>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</si>
  <si>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</si>
  <si>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</si>
  <si>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</si>
  <si>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</si>
  <si>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</si>
  <si>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</si>
  <si>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</si>
  <si>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</si>
  <si>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</si>
  <si>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</si>
  <si>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</si>
  <si>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</si>
  <si>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</si>
  <si>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</si>
  <si>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</si>
  <si>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</si>
  <si>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</si>
  <si>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</si>
  <si>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</si>
  <si>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</si>
  <si>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</si>
  <si>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</si>
  <si>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</si>
  <si>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</si>
  <si>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</si>
  <si>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</si>
  <si>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</si>
  <si>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</si>
  <si>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</si>
  <si>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</si>
  <si>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</si>
  <si>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</si>
  <si>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</si>
  <si>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</si>
  <si>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</si>
  <si>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</si>
  <si>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</si>
  <si>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</si>
  <si>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</si>
  <si>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</si>
  <si>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</si>
  <si>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</si>
  <si>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</si>
  <si>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</si>
  <si>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</si>
  <si>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</si>
  <si>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</si>
  <si>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</si>
  <si>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</si>
  <si>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</si>
  <si>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</si>
  <si>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</si>
  <si>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</si>
  <si>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</si>
  <si>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</si>
  <si>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</si>
  <si>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</si>
  <si>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</si>
  <si>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</si>
  <si>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</si>
  <si>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</si>
  <si>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</si>
  <si>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</si>
  <si>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</si>
  <si>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</si>
  <si>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</si>
  <si>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</si>
  <si>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</si>
  <si>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</si>
  <si>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</si>
  <si>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</si>
  <si>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</si>
  <si>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</si>
  <si>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</si>
  <si>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</si>
  <si>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</si>
  <si>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</si>
  <si>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</si>
  <si>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</si>
  <si>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</si>
  <si>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</si>
  <si>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</si>
  <si>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</si>
  <si>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</si>
  <si>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</si>
  <si>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</si>
  <si>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</si>
  <si>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</si>
  <si>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</si>
  <si>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</si>
  <si>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</si>
  <si>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</si>
  <si>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</si>
  <si>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</si>
  <si>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</si>
  <si>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</si>
  <si>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</si>
  <si>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</si>
  <si>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</si>
  <si>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</si>
  <si>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</si>
  <si>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</si>
  <si>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</si>
  <si>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</si>
  <si>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</si>
  <si>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</si>
  <si>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</si>
  <si>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</si>
  <si>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</si>
  <si>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</si>
  <si>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</si>
  <si>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</si>
  <si>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</si>
  <si>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</si>
  <si>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</si>
  <si>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</si>
  <si>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</si>
  <si>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</si>
  <si>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</si>
  <si>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</si>
  <si>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</si>
  <si>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</si>
  <si>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</si>
  <si>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</si>
  <si>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</si>
  <si>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</si>
  <si>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</si>
  <si>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</si>
  <si>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</si>
  <si>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</si>
  <si>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</si>
  <si>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</si>
  <si>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</si>
  <si>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</si>
  <si>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</si>
  <si>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</si>
  <si>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</si>
  <si>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</si>
  <si>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</si>
  <si>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</si>
  <si>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</si>
  <si>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</si>
  <si>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</si>
  <si>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</si>
  <si>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</si>
  <si>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</si>
  <si>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</si>
  <si>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</si>
  <si>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</si>
  <si>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</si>
  <si>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</si>
  <si>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</si>
  <si>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</si>
  <si>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</si>
  <si>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</si>
  <si>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</si>
  <si>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</si>
  <si>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</si>
  <si>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</si>
  <si>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</si>
  <si>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</si>
  <si>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</si>
  <si>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</si>
  <si>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</si>
  <si>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</si>
  <si>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</si>
  <si>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</si>
  <si>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</si>
  <si>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</si>
  <si>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</si>
  <si>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</si>
  <si>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</si>
  <si>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</si>
  <si>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</si>
  <si>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</si>
  <si>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</si>
  <si>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</si>
  <si>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</si>
  <si>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</si>
  <si>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</si>
  <si>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</si>
  <si>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</si>
  <si>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</si>
  <si>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</si>
  <si>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</si>
  <si>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</si>
  <si>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</si>
  <si>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</si>
  <si>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</si>
  <si>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</si>
  <si>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</si>
  <si>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</si>
  <si>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</si>
  <si>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</si>
  <si>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</si>
  <si>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</si>
  <si>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</si>
  <si>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</si>
  <si>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</si>
  <si>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</si>
  <si>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</si>
  <si>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</si>
  <si>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</si>
  <si>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</si>
  <si>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</si>
  <si>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</si>
  <si>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</si>
  <si>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</si>
  <si>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</si>
  <si>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</si>
  <si>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</si>
  <si>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</si>
  <si>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</si>
  <si>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</si>
  <si>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</si>
  <si>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</si>
  <si>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</si>
  <si>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</si>
  <si>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</si>
  <si>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</si>
  <si>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</si>
  <si>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</si>
  <si>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</si>
  <si>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</si>
  <si>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</si>
  <si>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</si>
  <si>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</si>
  <si>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</si>
  <si>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</si>
  <si>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</si>
  <si>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</si>
  <si>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</si>
  <si>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</si>
  <si>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</si>
  <si>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</si>
  <si>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</si>
  <si>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</si>
  <si>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</si>
  <si>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</si>
  <si>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</si>
  <si>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</si>
  <si>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</si>
  <si>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</si>
  <si>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</si>
  <si>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</si>
  <si>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</si>
  <si>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</si>
  <si>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</si>
  <si>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</si>
  <si>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</si>
  <si>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</si>
  <si>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</si>
  <si>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</si>
  <si>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</si>
  <si>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</si>
  <si>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</si>
  <si>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</si>
  <si>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</si>
  <si>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</si>
  <si>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</si>
  <si>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</si>
  <si>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</si>
  <si>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</si>
  <si>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</si>
  <si>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</si>
  <si>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</si>
  <si>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</si>
  <si>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</si>
  <si>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</si>
  <si>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</si>
  <si>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</si>
  <si>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</si>
  <si>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</si>
  <si>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</si>
  <si>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</si>
  <si>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</si>
  <si>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</si>
  <si>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</si>
  <si>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</si>
  <si>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</si>
  <si>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</si>
  <si>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</si>
  <si>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</si>
  <si>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</si>
  <si>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</si>
  <si>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</si>
  <si>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</si>
  <si>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</si>
  <si>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</si>
  <si>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</si>
  <si>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</si>
  <si>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</si>
  <si>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</si>
  <si>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</si>
  <si>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</si>
  <si>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</si>
  <si>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</si>
  <si>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</si>
  <si>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</si>
  <si>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</si>
  <si>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</si>
  <si>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</si>
  <si>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</si>
  <si>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</si>
  <si>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</si>
  <si>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</si>
  <si>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</si>
  <si>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</si>
  <si>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</si>
  <si>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</si>
  <si>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</si>
  <si>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</si>
  <si>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</si>
  <si>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</si>
  <si>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</si>
  <si>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</si>
  <si>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</si>
  <si>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</si>
  <si>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</si>
  <si>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</si>
  <si>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</si>
  <si>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</si>
  <si>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</si>
  <si>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</si>
  <si>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</si>
  <si>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</si>
  <si>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</si>
  <si>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</si>
  <si>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</si>
  <si>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</si>
  <si>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</si>
  <si>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</si>
  <si>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</si>
  <si>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</si>
  <si>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</si>
  <si>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</si>
  <si>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</si>
  <si>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</si>
  <si>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</si>
  <si>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</si>
  <si>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</si>
  <si>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</si>
  <si>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</si>
  <si>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</si>
  <si>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</si>
  <si>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</si>
  <si>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</si>
  <si>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</si>
  <si>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</si>
  <si>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</si>
  <si>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</si>
  <si>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</si>
  <si>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</si>
  <si>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</si>
  <si>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</si>
  <si>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</si>
  <si>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</si>
  <si>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</si>
  <si>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</si>
  <si>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</si>
  <si>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</si>
  <si>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</si>
  <si>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</si>
  <si>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</si>
  <si>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</si>
  <si>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</si>
  <si>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</si>
  <si>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</si>
  <si>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</si>
  <si>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</si>
  <si>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</si>
  <si>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</si>
  <si>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</si>
  <si>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</si>
  <si>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</si>
  <si>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</si>
  <si>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</si>
  <si>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</si>
  <si>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</si>
  <si>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</si>
  <si>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</si>
  <si>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</si>
  <si>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</si>
  <si>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</si>
  <si>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</si>
  <si>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</si>
  <si>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</si>
  <si>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</si>
  <si>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</si>
  <si>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</si>
  <si>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</si>
  <si>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</si>
  <si>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</si>
  <si>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</si>
  <si>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</si>
  <si>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</si>
  <si>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</si>
  <si>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</si>
  <si>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</si>
  <si>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</si>
  <si>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</si>
  <si>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</si>
  <si>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</si>
  <si>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</si>
  <si>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</si>
  <si>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</si>
  <si>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</si>
  <si>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</si>
  <si>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</si>
  <si>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</si>
  <si>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</si>
  <si>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</si>
  <si>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</si>
  <si>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</si>
  <si>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</si>
  <si>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</si>
  <si>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</si>
  <si>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</si>
  <si>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</si>
  <si>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</si>
  <si>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</si>
  <si>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</si>
  <si>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</si>
  <si>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</si>
  <si>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</si>
  <si>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</si>
  <si>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</si>
  <si>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</si>
  <si>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</si>
  <si>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</si>
  <si>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</si>
  <si>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</si>
  <si>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</si>
  <si>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</si>
  <si>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</si>
  <si>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</si>
  <si>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</si>
  <si>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</si>
  <si>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</si>
  <si>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</si>
  <si>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</si>
  <si>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</si>
  <si>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</si>
  <si>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</si>
  <si>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</si>
  <si>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</si>
  <si>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</si>
  <si>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</si>
  <si>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</si>
  <si>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</si>
  <si>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</si>
  <si>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</si>
  <si>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</si>
  <si>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</si>
  <si>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</si>
  <si>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</si>
  <si>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</si>
  <si>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</si>
  <si>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</si>
  <si>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</si>
  <si>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</si>
  <si>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</si>
  <si>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</si>
  <si>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</si>
  <si>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</si>
  <si>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</si>
  <si>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</si>
  <si>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</si>
  <si>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</si>
  <si>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</si>
  <si>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</si>
  <si>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</si>
  <si>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</si>
  <si>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</si>
  <si>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</si>
  <si>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</si>
  <si>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</si>
  <si>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</si>
  <si>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</si>
  <si>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</si>
  <si>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</si>
  <si>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</si>
  <si>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</si>
  <si>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</si>
  <si>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</si>
  <si>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</si>
  <si>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</si>
  <si>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</si>
  <si>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</si>
  <si>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</si>
  <si>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</si>
  <si>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</si>
  <si>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</si>
  <si>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</si>
  <si>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</si>
  <si>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</si>
  <si>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</si>
  <si>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</si>
  <si>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</si>
  <si>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</si>
  <si>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</si>
  <si>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</si>
  <si>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</si>
  <si>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</si>
  <si>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</si>
  <si>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</si>
  <si>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</si>
  <si>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</si>
  <si>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</si>
  <si>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</si>
  <si>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</si>
  <si>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</si>
  <si>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</si>
  <si>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</si>
  <si>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</si>
  <si>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</si>
  <si>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</si>
  <si>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</si>
  <si>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</si>
  <si>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</si>
  <si>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</si>
  <si>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</si>
  <si>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</si>
  <si>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</si>
  <si>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</si>
  <si>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</si>
  <si>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</si>
  <si>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</si>
  <si>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</si>
  <si>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</si>
  <si>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</si>
  <si>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</si>
  <si>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</si>
  <si>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</si>
  <si>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</si>
  <si>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</si>
  <si>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</si>
  <si>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</si>
  <si>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</si>
  <si>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</si>
  <si>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</si>
  <si>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</si>
  <si>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</si>
  <si>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</si>
  <si>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</si>
  <si>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</si>
  <si>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</si>
  <si>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</si>
  <si>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</si>
  <si>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</si>
  <si>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</si>
  <si>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</si>
  <si>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</si>
  <si>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</si>
  <si>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</si>
  <si>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</si>
  <si>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</si>
  <si>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</si>
  <si>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</si>
  <si>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</si>
  <si>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</si>
  <si>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</si>
  <si>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</si>
  <si>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</si>
  <si>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</si>
  <si>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</si>
  <si>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</si>
  <si>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</si>
  <si>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</si>
  <si>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</si>
  <si>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</si>
  <si>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</si>
  <si>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</si>
  <si>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</si>
  <si>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</si>
  <si>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</si>
  <si>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</si>
  <si>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</si>
  <si>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</si>
  <si>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</si>
  <si>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</si>
  <si>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</si>
  <si>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</si>
  <si>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</si>
  <si>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</si>
  <si>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</si>
  <si>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</si>
  <si>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</si>
  <si>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</si>
  <si>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</si>
  <si>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</si>
  <si>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</si>
  <si>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</si>
  <si>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</si>
  <si>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</si>
  <si>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</si>
  <si>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</si>
  <si>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</si>
  <si>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</si>
  <si>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</si>
  <si>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</si>
  <si>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</si>
  <si>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</si>
  <si>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</si>
  <si>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</si>
  <si>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</si>
  <si>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</si>
  <si>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</si>
  <si>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</si>
  <si>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</si>
  <si>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</si>
  <si>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</si>
  <si>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</si>
  <si>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</si>
  <si>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</si>
  <si>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</si>
  <si>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</si>
  <si>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</si>
  <si>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</si>
  <si>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</si>
  <si>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</si>
  <si>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</si>
  <si>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</si>
  <si>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</si>
  <si>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</si>
  <si>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</si>
  <si>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</si>
  <si>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</si>
  <si>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</si>
  <si>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</si>
  <si>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</si>
  <si>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</si>
  <si>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</si>
  <si>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</si>
  <si>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</si>
  <si>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</si>
  <si>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</si>
  <si>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</si>
  <si>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</si>
  <si>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</si>
  <si>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</si>
  <si>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</si>
  <si>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</si>
  <si>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</si>
  <si>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</si>
  <si>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</si>
  <si>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</si>
  <si>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</si>
  <si>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</si>
  <si>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</si>
  <si>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</si>
  <si>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</si>
  <si>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</si>
  <si>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</si>
  <si>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</si>
  <si>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</si>
  <si>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</si>
  <si>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</si>
  <si>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</si>
  <si>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</si>
  <si>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</si>
  <si>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</si>
  <si>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</si>
  <si>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</si>
  <si>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</si>
  <si>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</si>
  <si>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</si>
  <si>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</si>
  <si>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</si>
  <si>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</si>
  <si>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</si>
  <si>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</si>
  <si>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</si>
  <si>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</si>
  <si>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</si>
  <si>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</si>
  <si>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</si>
  <si>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</si>
  <si>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</si>
  <si>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</si>
  <si>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</si>
  <si>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</si>
  <si>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</si>
  <si>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</si>
  <si>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</si>
  <si>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</si>
  <si>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</si>
  <si>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</si>
  <si>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</si>
  <si>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</si>
  <si>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</si>
  <si>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</si>
  <si>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</si>
  <si>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</si>
  <si>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</si>
  <si>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</si>
  <si>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</si>
  <si>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</si>
  <si>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</si>
  <si>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</si>
  <si>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</si>
  <si>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</si>
  <si>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</si>
  <si>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</si>
  <si>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</si>
  <si>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</si>
  <si>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</si>
  <si>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</si>
  <si>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</si>
  <si>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</si>
  <si>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</si>
  <si>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</si>
  <si>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</si>
  <si>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</si>
  <si>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</si>
  <si>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</si>
  <si>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</si>
  <si>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</si>
  <si>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</si>
  <si>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</si>
  <si>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</si>
  <si>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</si>
  <si>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</si>
  <si>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</si>
  <si>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</si>
  <si>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</si>
  <si>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</si>
  <si>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</si>
  <si>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</si>
  <si>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</si>
  <si>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</si>
  <si>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</si>
  <si>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</si>
  <si>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</si>
  <si>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</si>
  <si>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</si>
  <si>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</si>
  <si>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</si>
  <si>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</si>
  <si>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</si>
  <si>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</si>
  <si>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</si>
  <si>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</si>
  <si>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</si>
  <si>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</si>
  <si>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</si>
  <si>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</si>
  <si>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</si>
  <si>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</si>
  <si>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</si>
  <si>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</si>
  <si>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</si>
  <si>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</si>
  <si>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</si>
  <si>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</si>
  <si>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</si>
  <si>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</si>
  <si>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</si>
  <si>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</si>
  <si>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</si>
  <si>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</si>
  <si>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</si>
  <si>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</si>
  <si>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</si>
  <si>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</si>
  <si>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</si>
  <si>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</si>
  <si>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</si>
  <si>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</si>
  <si>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</si>
  <si>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</si>
  <si>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</si>
  <si>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</si>
  <si>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</si>
  <si>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</si>
  <si>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</si>
  <si>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</si>
  <si>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</si>
  <si>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</si>
  <si>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</si>
  <si>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</si>
  <si>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</si>
  <si>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</si>
  <si>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</si>
  <si>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</si>
  <si>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</si>
  <si>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</si>
  <si>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</si>
  <si>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</si>
  <si>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</si>
  <si>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</si>
  <si>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</si>
  <si>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</si>
  <si>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</si>
  <si>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</si>
  <si>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</si>
  <si>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</si>
  <si>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</si>
  <si>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</si>
  <si>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</si>
  <si>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</si>
  <si>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</si>
  <si>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</si>
  <si>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</si>
  <si>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</si>
  <si>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</si>
  <si>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</si>
  <si>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</si>
  <si>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</si>
  <si>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</si>
  <si>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</si>
  <si>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</si>
  <si>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</si>
  <si>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</si>
  <si>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</si>
  <si>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</si>
  <si>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</si>
  <si>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</si>
  <si>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</si>
  <si>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</si>
  <si>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</si>
  <si>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</si>
  <si>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</si>
  <si>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</si>
  <si>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</si>
  <si>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</si>
  <si>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</si>
  <si>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</si>
  <si>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</si>
  <si>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</si>
  <si>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</si>
  <si>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</si>
  <si>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</si>
  <si>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</si>
  <si>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</si>
  <si>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</si>
  <si>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</si>
  <si>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</si>
  <si>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</si>
  <si>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</si>
  <si>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</si>
  <si>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</si>
  <si>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</si>
  <si>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</si>
  <si>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</si>
  <si>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</si>
  <si>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</si>
  <si>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</si>
  <si>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</si>
  <si>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</si>
  <si>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</si>
  <si>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</si>
  <si>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</si>
  <si>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</si>
  <si>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</si>
  <si>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</si>
  <si>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</si>
  <si>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</si>
  <si>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</si>
  <si>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</si>
  <si>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</si>
  <si>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</si>
  <si>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</si>
  <si>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</si>
  <si>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</si>
  <si>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</si>
  <si>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</si>
  <si>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</si>
  <si>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</si>
  <si>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</si>
  <si>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</si>
  <si>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</si>
  <si>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</si>
  <si>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</si>
  <si>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</si>
  <si>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</si>
  <si>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</si>
  <si>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</si>
  <si>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</si>
  <si>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</si>
  <si>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</si>
  <si>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</si>
  <si>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</si>
  <si>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</si>
  <si>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</si>
  <si>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</si>
  <si>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</si>
  <si>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</si>
  <si>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</si>
  <si>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</si>
  <si>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</si>
  <si>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</si>
  <si>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</si>
  <si>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</si>
  <si>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</si>
  <si>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</si>
  <si>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</si>
  <si>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</si>
  <si>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</si>
  <si>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</si>
  <si>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</si>
  <si>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</si>
  <si>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</si>
  <si>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</si>
  <si>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</si>
  <si>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</si>
  <si>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</si>
  <si>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</si>
  <si>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</si>
  <si>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</si>
  <si>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</si>
  <si>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</si>
  <si>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</si>
  <si>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</si>
  <si>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</si>
  <si>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</si>
  <si>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</si>
  <si>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</si>
  <si>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</si>
  <si>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</si>
  <si>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</si>
  <si>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</si>
  <si>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</si>
  <si>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</si>
  <si>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</si>
  <si>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</si>
  <si>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</si>
  <si>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</si>
  <si>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</si>
  <si>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</si>
  <si>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</si>
  <si>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</si>
  <si>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</si>
  <si>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</si>
  <si>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</si>
  <si>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</si>
  <si>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</si>
  <si>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</si>
  <si>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</si>
  <si>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</si>
  <si>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</si>
  <si>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</si>
  <si>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</si>
  <si>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</si>
  <si>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</si>
  <si>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</si>
  <si>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</si>
  <si>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</si>
  <si>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</si>
  <si>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</si>
  <si>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</si>
  <si>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</si>
  <si>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</si>
  <si>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</si>
  <si>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</si>
  <si>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</si>
  <si>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</si>
  <si>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</si>
  <si>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</si>
  <si>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</si>
  <si>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</si>
  <si>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</si>
  <si>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</si>
  <si>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</si>
  <si>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</si>
  <si>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</si>
  <si>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</si>
  <si>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</si>
  <si>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</si>
  <si>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</si>
  <si>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</si>
  <si>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</si>
  <si>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</si>
  <si>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</si>
  <si>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</si>
  <si>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</si>
  <si>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</si>
  <si>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</si>
  <si>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</si>
  <si>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</si>
  <si>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</si>
  <si>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</si>
  <si>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</si>
  <si>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</si>
  <si>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</si>
  <si>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</si>
  <si>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</si>
  <si>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</si>
  <si>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</si>
  <si>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</si>
  <si>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</si>
  <si>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</si>
  <si>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</si>
  <si>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</si>
  <si>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</si>
  <si>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</si>
  <si>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</si>
  <si>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</si>
  <si>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</si>
  <si>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</si>
  <si>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</si>
  <si>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</si>
  <si>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</si>
  <si>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</si>
  <si>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</si>
  <si>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</si>
  <si>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</si>
  <si>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</si>
  <si>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</si>
  <si>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</si>
  <si>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</si>
  <si>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</si>
  <si>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</si>
  <si>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</si>
  <si>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</si>
  <si>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</si>
  <si>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</si>
  <si>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</si>
  <si>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</si>
  <si>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</si>
  <si>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</si>
  <si>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</si>
  <si>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</si>
  <si>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</si>
  <si>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</si>
  <si>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</si>
  <si>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</si>
  <si>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</si>
  <si>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</si>
  <si>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</si>
  <si>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</si>
  <si>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</si>
  <si>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</si>
  <si>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</si>
  <si>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</si>
  <si>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</si>
  <si>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</si>
  <si>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</si>
  <si>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</si>
  <si>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</si>
  <si>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</si>
  <si>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</si>
  <si>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</si>
  <si>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</si>
  <si>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</si>
  <si>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</si>
  <si>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</si>
  <si>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</si>
  <si>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</si>
  <si>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</si>
  <si>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</si>
  <si>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</si>
  <si>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</si>
  <si>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</si>
  <si>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</si>
  <si>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</si>
  <si>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</si>
  <si>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</si>
  <si>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</si>
  <si>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</si>
  <si>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</si>
  <si>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</si>
  <si>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</si>
  <si>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</si>
  <si>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</si>
  <si>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</si>
  <si>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</si>
  <si>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</si>
  <si>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</si>
  <si>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</si>
  <si>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</si>
  <si>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</si>
  <si>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</si>
  <si>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</si>
  <si>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</si>
  <si>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</si>
  <si>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</si>
  <si>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</si>
  <si>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</si>
  <si>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</si>
  <si>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</si>
  <si>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</si>
  <si>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</si>
  <si>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</si>
  <si>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</si>
  <si>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</si>
  <si>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</si>
  <si>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</si>
  <si>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</si>
  <si>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</si>
  <si>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</si>
  <si>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</si>
  <si>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</si>
  <si>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</si>
  <si>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</si>
  <si>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</si>
  <si>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</si>
  <si>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</si>
  <si>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</si>
  <si>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</si>
  <si>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</si>
  <si>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</si>
  <si>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</si>
  <si>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</si>
  <si>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</si>
  <si>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</si>
  <si>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</si>
  <si>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</si>
  <si>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</si>
  <si>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</si>
  <si>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</si>
  <si>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</si>
  <si>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</si>
  <si>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</si>
  <si>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</si>
  <si>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</si>
  <si>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</si>
  <si>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</si>
  <si>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</si>
  <si>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</si>
  <si>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</si>
  <si>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</si>
  <si>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</si>
  <si>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</si>
  <si>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</si>
  <si>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</si>
  <si>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</si>
  <si>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</si>
  <si>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</si>
  <si>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</si>
  <si>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</si>
  <si>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</si>
  <si>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</si>
  <si>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</si>
  <si>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</si>
  <si>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</si>
  <si>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</si>
  <si>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</si>
  <si>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</si>
  <si>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</si>
  <si>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</si>
  <si>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</si>
  <si>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</si>
  <si>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</si>
  <si>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</si>
  <si>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</si>
  <si>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</si>
  <si>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</si>
  <si>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</si>
  <si>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</si>
  <si>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</si>
  <si>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</si>
  <si>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</si>
  <si>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</si>
  <si>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</si>
  <si>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</si>
  <si>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</si>
  <si>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</si>
  <si>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</si>
  <si>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</si>
  <si>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</si>
  <si>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</si>
  <si>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</si>
  <si>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</si>
  <si>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</si>
  <si>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</si>
  <si>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</si>
  <si>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</si>
  <si>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</si>
  <si>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</si>
  <si>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</si>
  <si>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</si>
  <si>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</si>
  <si>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</si>
  <si>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</si>
  <si>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</si>
  <si>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</si>
  <si>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</si>
  <si>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</si>
  <si>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</si>
  <si>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</si>
  <si>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</si>
  <si>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</si>
  <si>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</si>
  <si>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</si>
  <si>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</si>
  <si>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</si>
  <si>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</si>
  <si>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</si>
  <si>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</si>
  <si>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</si>
  <si>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</si>
  <si>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</si>
  <si>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</si>
  <si>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</si>
  <si>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</si>
  <si>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</si>
  <si>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</si>
  <si>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</si>
  <si>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</si>
  <si>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</si>
  <si>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</si>
  <si>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</si>
  <si>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</si>
  <si>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</si>
  <si>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</si>
  <si>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</si>
  <si>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</si>
  <si>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</si>
  <si>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</si>
  <si>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</si>
  <si>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</si>
  <si>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</si>
  <si>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</si>
  <si>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</si>
  <si>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</si>
  <si>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</si>
  <si>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</si>
  <si>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</si>
  <si>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</si>
  <si>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</si>
  <si>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</si>
  <si>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</si>
  <si>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</si>
  <si>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</si>
  <si>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</si>
  <si>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</si>
  <si>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</si>
  <si>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</si>
  <si>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</si>
  <si>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</si>
  <si>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</si>
  <si>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</si>
  <si>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</si>
  <si>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</si>
  <si>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</si>
  <si>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</si>
  <si>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</si>
  <si>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</si>
  <si>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</si>
  <si>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</si>
  <si>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</si>
  <si>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</si>
  <si>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</si>
  <si>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</si>
  <si>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</si>
  <si>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</si>
  <si>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</si>
  <si>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</si>
  <si>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</si>
  <si>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</si>
  <si>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</si>
  <si>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</si>
  <si>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</si>
  <si>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</si>
  <si>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</si>
  <si>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</si>
  <si>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</si>
  <si>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</si>
  <si>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</si>
  <si>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</si>
  <si>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</si>
  <si>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</si>
  <si>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</si>
  <si>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</si>
  <si>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</si>
  <si>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</si>
  <si>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</si>
  <si>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</si>
  <si>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</si>
  <si>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</si>
  <si>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</si>
  <si>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</si>
  <si>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</si>
  <si>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</si>
  <si>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</si>
  <si>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</si>
  <si>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</si>
  <si>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</si>
  <si>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</si>
  <si>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</si>
  <si>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</si>
  <si>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</si>
  <si>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</si>
  <si>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</si>
  <si>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</si>
  <si>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</si>
  <si>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</si>
  <si>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</si>
  <si>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</si>
  <si>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</si>
  <si>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</si>
  <si>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</si>
  <si>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</si>
  <si>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</si>
  <si>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</si>
  <si>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</si>
  <si>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</si>
  <si>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</si>
  <si>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</si>
  <si>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</si>
  <si>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</si>
  <si>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</si>
  <si>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</si>
  <si>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</si>
  <si>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</si>
  <si>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</si>
  <si>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</si>
  <si>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</si>
  <si>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</si>
  <si>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</si>
  <si>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</si>
  <si>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</si>
  <si>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</si>
  <si>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</si>
  <si>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</si>
  <si>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</si>
  <si>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</si>
  <si>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</si>
  <si>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</si>
  <si>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</si>
  <si>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</si>
  <si>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</si>
  <si>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</si>
  <si>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</si>
  <si>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</si>
  <si>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</si>
  <si>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</si>
  <si>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</si>
  <si>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</si>
  <si>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</si>
  <si>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</si>
  <si>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</si>
  <si>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</si>
  <si>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</si>
  <si>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</si>
  <si>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</si>
  <si>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</si>
  <si>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</si>
  <si>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</si>
  <si>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</si>
  <si>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</si>
  <si>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</si>
  <si>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</si>
  <si>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</si>
  <si>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</si>
  <si>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</si>
  <si>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</si>
  <si>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</si>
  <si>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</si>
  <si>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</si>
  <si>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</si>
  <si>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</si>
  <si>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</si>
  <si>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</si>
  <si>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</si>
  <si>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</si>
  <si>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</si>
  <si>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</si>
  <si>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</si>
  <si>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</si>
  <si>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</si>
  <si>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</si>
  <si>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</si>
  <si>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</si>
  <si>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</si>
  <si>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</si>
  <si>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</si>
  <si>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</si>
  <si>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</si>
  <si>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</si>
  <si>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</si>
  <si>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</si>
  <si>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</si>
  <si>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</si>
  <si>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</si>
  <si>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</si>
  <si>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</si>
  <si>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</si>
  <si>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</si>
  <si>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</si>
  <si>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</si>
  <si>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</si>
  <si>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</si>
  <si>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</si>
  <si>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</si>
  <si>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</si>
  <si>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</si>
  <si>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</si>
  <si>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</si>
  <si>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</si>
  <si>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</si>
  <si>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</si>
  <si>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</si>
  <si>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</si>
  <si>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</si>
  <si>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</si>
  <si>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</si>
  <si>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</si>
  <si>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</si>
  <si>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</si>
  <si>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</si>
  <si>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</si>
  <si>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</si>
  <si>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</si>
  <si>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</si>
  <si>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</si>
  <si>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</si>
  <si>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</si>
  <si>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</si>
  <si>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</si>
  <si>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</si>
  <si>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</si>
  <si>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</si>
  <si>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</si>
  <si>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</si>
  <si>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</si>
  <si>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</si>
  <si>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</si>
  <si>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</si>
  <si>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</si>
  <si>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</si>
  <si>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</si>
  <si>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</si>
  <si>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</si>
  <si>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</si>
  <si>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</si>
  <si>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</si>
  <si>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</si>
  <si>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</si>
  <si>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</si>
  <si>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</si>
  <si>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</si>
  <si>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</si>
  <si>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</si>
  <si>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</si>
  <si>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</si>
  <si>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</si>
  <si>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</si>
  <si>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</si>
  <si>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</si>
  <si>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</si>
  <si>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</si>
  <si>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</si>
  <si>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</si>
  <si>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</si>
  <si>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</si>
  <si>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</si>
  <si>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</si>
  <si>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</si>
  <si>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</si>
  <si>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</si>
  <si>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</si>
  <si>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</si>
  <si>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</si>
  <si>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</si>
  <si>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</si>
  <si>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</si>
  <si>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</si>
  <si>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</si>
  <si>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</si>
  <si>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</si>
  <si>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</si>
  <si>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</si>
  <si>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</si>
  <si>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</si>
  <si>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</si>
  <si>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</si>
  <si>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</si>
  <si>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</si>
  <si>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</si>
  <si>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</si>
  <si>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</si>
  <si>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</si>
  <si>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</si>
  <si>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</si>
  <si>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</si>
  <si>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</si>
  <si>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</si>
  <si>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</si>
  <si>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</si>
  <si>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</si>
  <si>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</si>
  <si>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</si>
  <si>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</si>
  <si>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</si>
  <si>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</si>
  <si>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</si>
  <si>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</si>
  <si>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</si>
  <si>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</si>
  <si>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</si>
  <si>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</si>
  <si>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</si>
  <si>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</si>
  <si>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</si>
  <si>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</si>
  <si>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</si>
  <si>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</si>
  <si>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</si>
  <si>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</si>
  <si>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</si>
  <si>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</si>
  <si>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</si>
  <si>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</si>
  <si>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</si>
  <si>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</si>
  <si>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</si>
  <si>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</si>
  <si>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</si>
  <si>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</si>
  <si>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</si>
  <si>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</si>
  <si>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</si>
  <si>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</si>
  <si>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</si>
  <si>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</si>
  <si>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</si>
  <si>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</si>
  <si>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</si>
  <si>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</si>
  <si>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</si>
  <si>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</si>
  <si>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</si>
  <si>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</si>
  <si>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</si>
  <si>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</si>
  <si>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</si>
  <si>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</si>
  <si>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</si>
  <si>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</si>
  <si>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</si>
  <si>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</si>
  <si>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</si>
  <si>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</si>
  <si>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</si>
  <si>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</si>
  <si>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</si>
  <si>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</si>
  <si>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</si>
  <si>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</si>
  <si>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</si>
  <si>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</si>
  <si>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</si>
  <si>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</si>
  <si>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</si>
  <si>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</si>
  <si>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</si>
  <si>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</si>
  <si>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</si>
  <si>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</si>
  <si>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</si>
  <si>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</si>
  <si>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</si>
  <si>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</si>
  <si>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</si>
  <si>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</si>
  <si>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</si>
  <si>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</si>
  <si>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</si>
  <si>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</si>
  <si>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</si>
  <si>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</si>
  <si>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</si>
  <si>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</si>
  <si>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</si>
  <si>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</si>
  <si>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</si>
  <si>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</si>
  <si>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</si>
  <si>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</si>
  <si>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</si>
  <si>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</si>
  <si>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</si>
  <si>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</si>
  <si>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</si>
  <si>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</si>
  <si>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</si>
  <si>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</si>
  <si>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</si>
  <si>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</si>
  <si>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</si>
  <si>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</si>
  <si>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</si>
  <si>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</si>
  <si>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</si>
  <si>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</si>
  <si>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</si>
  <si>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</si>
  <si>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</si>
  <si>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</si>
  <si>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</si>
  <si>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</si>
  <si>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</si>
  <si>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</si>
  <si>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</si>
  <si>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</si>
  <si>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</si>
  <si>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</si>
  <si>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</si>
  <si>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</si>
  <si>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</si>
  <si>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</si>
  <si>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</si>
  <si>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</si>
  <si>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</si>
  <si>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</si>
  <si>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</si>
  <si>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</si>
  <si>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</si>
  <si>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</si>
  <si>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</si>
  <si>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</si>
  <si>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</si>
  <si>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</si>
  <si>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</si>
  <si>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</si>
  <si>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</si>
  <si>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</si>
  <si>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</si>
  <si>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</si>
  <si>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</si>
  <si>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</si>
  <si>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</si>
  <si>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</si>
  <si>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</si>
  <si>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</si>
  <si>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</si>
  <si>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</si>
  <si>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</si>
  <si>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</si>
  <si>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</si>
  <si>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</si>
  <si>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</si>
  <si>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</si>
  <si>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</si>
  <si>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</si>
  <si>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</si>
  <si>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</si>
  <si>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</si>
  <si>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</si>
  <si>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</si>
  <si>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</si>
  <si>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</si>
  <si>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</si>
  <si>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</si>
  <si>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</si>
  <si>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</si>
  <si>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</si>
  <si>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</si>
  <si>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</si>
  <si>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</si>
  <si>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</si>
  <si>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</si>
  <si>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</si>
  <si>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</si>
  <si>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</si>
  <si>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</si>
  <si>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</si>
  <si>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</si>
  <si>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</si>
  <si>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</si>
  <si>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</si>
  <si>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</si>
  <si>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</si>
  <si>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</si>
  <si>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</si>
  <si>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</si>
  <si>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</si>
  <si>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</si>
  <si>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</si>
  <si>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</si>
  <si>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</si>
  <si>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</si>
  <si>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</si>
  <si>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</si>
  <si>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</si>
  <si>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</si>
  <si>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</si>
  <si>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</si>
  <si>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</si>
  <si>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</si>
  <si>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</si>
  <si>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</si>
  <si>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</si>
  <si>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</si>
  <si>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</si>
  <si>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</si>
  <si>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</si>
  <si>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</si>
  <si>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</si>
  <si>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</si>
  <si>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</si>
  <si>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</si>
  <si>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</si>
  <si>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</si>
  <si>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</si>
  <si>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</si>
  <si>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</si>
  <si>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</si>
  <si>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</si>
  <si>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</si>
  <si>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</si>
  <si>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</si>
  <si>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</si>
  <si>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</si>
  <si>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</si>
  <si>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</si>
  <si>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</si>
  <si>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</si>
  <si>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</si>
  <si>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</si>
  <si>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</si>
  <si>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</si>
  <si>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</si>
  <si>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</si>
  <si>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</si>
  <si>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</si>
  <si>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</si>
  <si>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</si>
  <si>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</si>
  <si>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</si>
  <si>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</si>
  <si>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</si>
  <si>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</si>
  <si>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</si>
  <si>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</si>
  <si>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</si>
  <si>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</si>
  <si>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</si>
  <si>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</si>
  <si>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</si>
  <si>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</si>
  <si>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</si>
  <si>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</si>
  <si>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</si>
  <si>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</si>
  <si>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</si>
  <si>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</si>
  <si>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</si>
  <si>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</si>
  <si>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</si>
  <si>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</si>
  <si>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</si>
  <si>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</si>
  <si>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</si>
  <si>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</si>
  <si>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</si>
  <si>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</si>
  <si>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</si>
  <si>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</si>
  <si>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</si>
  <si>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</si>
  <si>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</si>
  <si>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</si>
  <si>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</si>
  <si>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</si>
  <si>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</si>
  <si>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</si>
  <si>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</si>
  <si>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</si>
  <si>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</si>
  <si>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</si>
  <si>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</si>
  <si>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</si>
  <si>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</si>
  <si>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</si>
  <si>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</si>
  <si>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</si>
  <si>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</si>
  <si>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</si>
  <si>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</si>
  <si>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</si>
  <si>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</si>
  <si>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</si>
  <si>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</si>
  <si>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</si>
  <si>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</si>
  <si>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</si>
  <si>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</si>
  <si>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</si>
  <si>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</si>
  <si>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</si>
  <si>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</si>
  <si>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</si>
  <si>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</si>
  <si>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</si>
  <si>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</si>
  <si>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</si>
  <si>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</si>
  <si>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</si>
  <si>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</si>
  <si>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</si>
  <si>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</si>
  <si>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</si>
  <si>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</si>
  <si>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</si>
  <si>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</si>
  <si>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</si>
  <si>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</si>
  <si>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</si>
  <si>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</si>
  <si>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</si>
  <si>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</si>
  <si>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</si>
  <si>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</si>
  <si>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</si>
  <si>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</si>
  <si>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</si>
  <si>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</si>
  <si>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</si>
  <si>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</si>
  <si>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</si>
  <si>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</si>
  <si>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</si>
  <si>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</si>
  <si>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</si>
  <si>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</si>
  <si>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</si>
  <si>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</si>
  <si>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</si>
  <si>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</si>
  <si>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</si>
  <si>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</si>
  <si>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</si>
  <si>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</si>
  <si>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</si>
  <si>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</si>
  <si>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</si>
  <si>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</si>
  <si>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</si>
  <si>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</si>
  <si>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</si>
  <si>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</si>
  <si>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</si>
  <si>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</si>
  <si>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</si>
  <si>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</si>
  <si>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</si>
  <si>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</si>
  <si>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</si>
  <si>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</si>
  <si>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</si>
  <si>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</si>
  <si>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</si>
  <si>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</si>
  <si>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</si>
  <si>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</si>
  <si>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</si>
  <si>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</si>
  <si>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</si>
  <si>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</si>
  <si>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</si>
  <si>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</si>
  <si>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</si>
  <si>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</si>
  <si>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</si>
  <si>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</si>
  <si>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</si>
  <si>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</si>
  <si>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</si>
  <si>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</si>
  <si>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</si>
  <si>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</si>
  <si>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</si>
  <si>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</si>
  <si>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</si>
  <si>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</si>
  <si>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</si>
  <si>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</si>
  <si>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</si>
  <si>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</si>
  <si>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</si>
  <si>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</si>
  <si>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</si>
  <si>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</si>
  <si>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</si>
  <si>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</si>
  <si>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</si>
  <si>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</si>
  <si>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</si>
  <si>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</si>
  <si>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</si>
  <si>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</si>
  <si>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</si>
  <si>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</si>
  <si>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</si>
  <si>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</si>
  <si>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</si>
  <si>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</si>
  <si>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</si>
  <si>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</si>
  <si>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</si>
  <si>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</si>
  <si>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</si>
  <si>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</si>
  <si>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</si>
  <si>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</si>
  <si>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</si>
  <si>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</si>
  <si>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</si>
  <si>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</si>
  <si>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</si>
  <si>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</si>
  <si>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</si>
  <si>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</si>
  <si>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</si>
  <si>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</si>
  <si>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</si>
  <si>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</si>
  <si>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</si>
  <si>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</si>
  <si>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</si>
  <si>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</si>
  <si>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</si>
  <si>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</si>
  <si>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</si>
  <si>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</si>
  <si>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</si>
  <si>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</si>
  <si>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</si>
  <si>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</si>
  <si>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</si>
  <si>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</si>
  <si>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</si>
  <si>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</si>
  <si>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</si>
  <si>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</si>
  <si>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</si>
  <si>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</si>
  <si>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</si>
  <si>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</si>
  <si>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</si>
  <si>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</si>
  <si>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</si>
  <si>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</si>
  <si>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</si>
  <si>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</si>
  <si>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</si>
  <si>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</si>
  <si>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</si>
  <si>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</si>
  <si>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</si>
  <si>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</si>
  <si>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</si>
  <si>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</si>
  <si>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</si>
  <si>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</si>
  <si>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</si>
  <si>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</si>
  <si>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</si>
  <si>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</si>
  <si>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</si>
  <si>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</si>
  <si>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</si>
  <si>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</si>
  <si>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</si>
  <si>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</si>
  <si>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</si>
  <si>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</si>
  <si>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</si>
  <si>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</si>
  <si>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</si>
  <si>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</si>
  <si>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</si>
  <si>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</si>
  <si>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</si>
  <si>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</si>
  <si>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</si>
  <si>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</si>
  <si>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</si>
  <si>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</si>
  <si>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</si>
  <si>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</si>
  <si>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</si>
  <si>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</si>
  <si>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</si>
  <si>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</si>
  <si>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</si>
  <si>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</si>
  <si>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</si>
  <si>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</si>
  <si>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</si>
  <si>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</si>
  <si>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</si>
  <si>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</si>
  <si>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</si>
  <si>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</si>
  <si>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</si>
  <si>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</si>
  <si>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</si>
  <si>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</si>
  <si>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</si>
  <si>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</si>
  <si>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</si>
  <si>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</si>
  <si>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</si>
  <si>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</si>
  <si>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</si>
  <si>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</si>
  <si>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</si>
  <si>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</si>
  <si>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</si>
  <si>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</si>
  <si>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</si>
  <si>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</si>
  <si>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</si>
  <si>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</si>
  <si>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</si>
  <si>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</si>
  <si>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</si>
  <si>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</si>
  <si>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</si>
  <si>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</si>
  <si>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</si>
  <si>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</si>
  <si>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</si>
  <si>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</si>
  <si>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</si>
  <si>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</si>
  <si>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</si>
  <si>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</si>
  <si>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</si>
  <si>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</si>
  <si>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</si>
  <si>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</si>
  <si>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</si>
  <si>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</si>
  <si>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</si>
  <si>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</si>
  <si>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</si>
  <si>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</si>
  <si>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</si>
  <si>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</si>
  <si>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</si>
  <si>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</si>
  <si>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</si>
  <si>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</si>
  <si>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</si>
  <si>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</si>
  <si>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</si>
  <si>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</si>
  <si>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</si>
  <si>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</si>
  <si>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</si>
  <si>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</si>
  <si>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</si>
  <si>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</si>
  <si>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</si>
  <si>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</si>
  <si>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</si>
  <si>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</si>
  <si>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</si>
  <si>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</si>
  <si>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</si>
  <si>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</si>
  <si>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</si>
  <si>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</si>
  <si>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</si>
  <si>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</si>
  <si>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</si>
  <si>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</si>
  <si>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</si>
  <si>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</si>
  <si>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</si>
  <si>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</si>
  <si>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</si>
  <si>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</si>
  <si>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</si>
  <si>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</si>
  <si>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</si>
  <si>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</si>
  <si>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</si>
  <si>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</si>
  <si>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</si>
  <si>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</si>
  <si>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</si>
  <si>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</si>
  <si>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</si>
  <si>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</si>
  <si>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</si>
  <si>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</si>
  <si>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</si>
  <si>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</si>
  <si>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</si>
  <si>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</si>
  <si>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</si>
  <si>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</si>
  <si>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</si>
  <si>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</si>
  <si>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</si>
  <si>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</si>
  <si>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</si>
  <si>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</si>
  <si>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</si>
  <si>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</si>
  <si>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</si>
  <si>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</si>
  <si>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</si>
  <si>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</si>
  <si>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</si>
  <si>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</si>
  <si>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</si>
  <si>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</si>
  <si>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</si>
  <si>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</si>
  <si>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</si>
  <si>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</si>
  <si>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</si>
  <si>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</si>
  <si>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</si>
  <si>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</si>
  <si>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</si>
  <si>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</si>
  <si>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</si>
  <si>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</si>
  <si>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</si>
  <si>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</si>
  <si>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</si>
  <si>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</si>
  <si>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</si>
  <si>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</si>
  <si>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</si>
  <si>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</si>
  <si>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</si>
  <si>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</si>
  <si>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</si>
  <si>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</si>
  <si>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</si>
  <si>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</si>
  <si>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</si>
  <si>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</si>
  <si>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</si>
  <si>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</si>
  <si>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</si>
  <si>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</si>
  <si>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</si>
  <si>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</si>
  <si>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</si>
  <si>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</si>
  <si>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</si>
  <si>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</si>
  <si>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</si>
  <si>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</si>
  <si>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</si>
  <si>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</si>
  <si>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</si>
  <si>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</si>
  <si>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</si>
  <si>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</si>
  <si>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</si>
  <si>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</si>
  <si>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</si>
  <si>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</si>
  <si>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</si>
  <si>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</si>
  <si>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</si>
  <si>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</si>
  <si>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</si>
  <si>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</si>
  <si>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</si>
  <si>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</si>
  <si>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</si>
  <si>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</si>
  <si>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</si>
  <si>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</si>
  <si>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</si>
  <si>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</si>
  <si>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</si>
  <si>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</si>
  <si>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</si>
  <si>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</si>
  <si>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</si>
  <si>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</si>
  <si>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</si>
  <si>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</si>
  <si>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</si>
  <si>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</si>
  <si>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</si>
  <si>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</si>
  <si>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</si>
  <si>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</si>
  <si>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</si>
  <si>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</si>
  <si>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</si>
  <si>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</si>
  <si>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</si>
  <si>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</si>
  <si>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</si>
  <si>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</si>
  <si>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</si>
  <si>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</si>
  <si>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</si>
  <si>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</si>
  <si>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</si>
  <si>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</si>
  <si>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</si>
  <si>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</si>
  <si>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</si>
  <si>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</si>
  <si>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</si>
  <si>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</si>
  <si>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</si>
  <si>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</si>
  <si>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</si>
  <si>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</si>
  <si>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</si>
  <si>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</si>
  <si>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</si>
  <si>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</si>
  <si>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</si>
  <si>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</si>
  <si>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</si>
  <si>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</si>
  <si>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</si>
  <si>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</si>
  <si>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</si>
  <si>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</si>
  <si>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</si>
  <si>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</si>
  <si>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</si>
  <si>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</si>
  <si>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</si>
  <si>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</si>
  <si>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</si>
  <si>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</si>
  <si>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</si>
  <si>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</si>
  <si>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</si>
  <si>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</si>
  <si>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</si>
  <si>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</si>
  <si>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</si>
  <si>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</si>
  <si>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</si>
  <si>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</si>
  <si>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</si>
  <si>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</si>
  <si>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</si>
  <si>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</si>
  <si>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</si>
  <si>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</si>
  <si>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</si>
  <si>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</si>
  <si>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</si>
  <si>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</si>
  <si>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</si>
  <si>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</si>
  <si>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</si>
  <si>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</si>
  <si>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</si>
  <si>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</si>
  <si>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</si>
  <si>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</si>
  <si>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</si>
  <si>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</si>
  <si>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</si>
  <si>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</si>
  <si>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</si>
  <si>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</si>
  <si>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</si>
  <si>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</si>
  <si>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</si>
  <si>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</si>
  <si>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</si>
  <si>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</si>
  <si>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</si>
  <si>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</si>
  <si>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</si>
  <si>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</si>
  <si>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</si>
  <si>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</si>
  <si>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</si>
  <si>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</si>
  <si>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</si>
  <si>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</si>
  <si>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</si>
  <si>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</si>
  <si>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</si>
  <si>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</si>
  <si>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</si>
  <si>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</si>
  <si>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</si>
  <si>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</si>
  <si>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</si>
  <si>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</si>
  <si>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</si>
  <si>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</si>
  <si>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</si>
  <si>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</si>
  <si>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</si>
  <si>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</si>
  <si>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</si>
  <si>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</si>
  <si>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</si>
  <si>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</si>
  <si>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</si>
  <si>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</si>
  <si>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</si>
  <si>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</si>
  <si>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</si>
  <si>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</si>
  <si>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</si>
  <si>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</si>
  <si>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</si>
  <si>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</si>
  <si>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</si>
  <si>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</si>
  <si>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</si>
  <si>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</si>
  <si>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</si>
  <si>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</si>
  <si>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</si>
  <si>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</si>
  <si>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</si>
  <si>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</si>
  <si>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</si>
  <si>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</si>
  <si>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</si>
  <si>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</si>
  <si>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</si>
  <si>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</si>
  <si>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</si>
  <si>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</si>
  <si>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</si>
  <si>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</si>
  <si>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</si>
  <si>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</si>
  <si>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</si>
  <si>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</si>
  <si>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</si>
  <si>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</si>
  <si>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</si>
  <si>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</si>
  <si>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</si>
  <si>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</si>
  <si>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</si>
  <si>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</si>
  <si>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</si>
  <si>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</si>
  <si>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</si>
  <si>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</si>
  <si>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</si>
  <si>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</si>
  <si>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</si>
  <si>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</si>
  <si>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</si>
  <si>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</si>
  <si>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</si>
  <si>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</si>
  <si>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</si>
  <si>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</si>
  <si>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</si>
  <si>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</si>
  <si>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</si>
  <si>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</si>
  <si>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</si>
  <si>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</si>
  <si>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</si>
  <si>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</si>
  <si>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</si>
  <si>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</si>
  <si>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</si>
  <si>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</si>
  <si>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</si>
  <si>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</si>
  <si>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</si>
  <si>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</si>
  <si>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</si>
  <si>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</si>
  <si>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</si>
  <si>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</si>
  <si>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</si>
  <si>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</si>
  <si>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</si>
  <si>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</si>
  <si>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</si>
  <si>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</si>
  <si>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</si>
  <si>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</si>
  <si>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</si>
  <si>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</si>
  <si>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</si>
  <si>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</si>
  <si>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</si>
  <si>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</si>
  <si>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</si>
  <si>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</si>
  <si>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</si>
  <si>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</si>
  <si>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</si>
  <si>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</si>
  <si>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</si>
  <si>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</si>
  <si>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</si>
  <si>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</si>
  <si>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</si>
  <si>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</si>
  <si>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</si>
  <si>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</si>
  <si>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</si>
  <si>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</si>
  <si>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</si>
  <si>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</si>
  <si>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</si>
  <si>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</si>
  <si>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</si>
  <si>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</si>
  <si>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</si>
  <si>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</si>
  <si>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</si>
  <si>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</si>
  <si>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</si>
  <si>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</si>
  <si>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</si>
  <si>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</si>
  <si>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</si>
  <si>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</si>
  <si>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</si>
  <si>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</si>
  <si>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</si>
  <si>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</si>
  <si>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</si>
  <si>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</si>
  <si>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</si>
  <si>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</si>
  <si>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</si>
  <si>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</si>
  <si>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</si>
  <si>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</si>
  <si>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</si>
  <si>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</si>
  <si>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</si>
  <si>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</si>
  <si>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</si>
  <si>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</si>
  <si>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</si>
  <si>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</si>
  <si>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</si>
  <si>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</si>
  <si>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</si>
  <si>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</si>
  <si>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</si>
  <si>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</si>
  <si>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</si>
  <si>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</si>
  <si>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</si>
  <si>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</si>
  <si>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</si>
  <si>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</si>
  <si>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</si>
  <si>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</si>
  <si>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</si>
  <si>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</si>
  <si>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</si>
  <si>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</si>
  <si>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</si>
  <si>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</si>
  <si>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</si>
  <si>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</si>
  <si>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</si>
  <si>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</si>
  <si>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</si>
  <si>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</si>
  <si>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</si>
  <si>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</si>
  <si>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</si>
  <si>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</si>
  <si>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</si>
  <si>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</si>
  <si>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</si>
  <si>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</si>
  <si>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</si>
  <si>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</si>
  <si>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</si>
  <si>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</si>
  <si>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</si>
  <si>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</si>
  <si>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</si>
  <si>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</si>
  <si>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</si>
  <si>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</si>
  <si>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</si>
  <si>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</si>
  <si>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</si>
  <si>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</si>
  <si>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</si>
  <si>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</si>
  <si>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</si>
  <si>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</si>
  <si>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</si>
  <si>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</si>
  <si>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</si>
  <si>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</si>
  <si>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</si>
  <si>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</si>
  <si>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</si>
  <si>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</si>
  <si>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</si>
  <si>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</si>
  <si>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</si>
  <si>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</si>
  <si>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</si>
  <si>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</si>
  <si>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</si>
  <si>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</si>
  <si>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</si>
  <si>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</si>
  <si>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</si>
  <si>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</si>
  <si>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</si>
  <si>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</si>
  <si>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</si>
  <si>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</si>
  <si>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</si>
  <si>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</si>
  <si>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</si>
  <si>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</si>
  <si>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</si>
  <si>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</si>
  <si>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</si>
  <si>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</si>
  <si>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</si>
  <si>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</si>
  <si>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</si>
  <si>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</si>
  <si>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</si>
  <si>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</si>
  <si>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</si>
  <si>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</si>
  <si>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</si>
  <si>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</si>
  <si>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</si>
  <si>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</si>
  <si>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</si>
  <si>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</si>
  <si>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</si>
  <si>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</si>
  <si>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</si>
  <si>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</si>
  <si>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</si>
  <si>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</si>
  <si>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</si>
  <si>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</si>
  <si>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</si>
  <si>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</si>
  <si>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</si>
  <si>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</si>
  <si>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</si>
  <si>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</si>
  <si>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</si>
  <si>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</si>
  <si>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</si>
  <si>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</si>
  <si>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</si>
  <si>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</si>
  <si>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</si>
  <si>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</si>
  <si>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</si>
  <si>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</si>
  <si>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</si>
  <si>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</si>
  <si>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</si>
  <si>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</si>
  <si>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</si>
  <si>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</si>
  <si>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</si>
  <si>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</si>
  <si>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</si>
  <si>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</si>
  <si>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</si>
  <si>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</si>
  <si>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</si>
  <si>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</si>
  <si>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</si>
  <si>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</si>
  <si>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</si>
  <si>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</si>
  <si>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</si>
  <si>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</si>
  <si>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</si>
  <si>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</si>
  <si>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</si>
  <si>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</si>
  <si>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</si>
  <si>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</si>
  <si>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</si>
  <si>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</si>
  <si>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</si>
  <si>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</si>
  <si>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</si>
  <si>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</si>
  <si>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</si>
  <si>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</si>
  <si>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</si>
  <si>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</si>
  <si>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</si>
  <si>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</si>
  <si>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</si>
  <si>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</si>
  <si>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</si>
  <si>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</si>
  <si>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</si>
  <si>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</si>
  <si>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</si>
  <si>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</si>
  <si>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</si>
  <si>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</si>
  <si>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</si>
  <si>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</si>
  <si>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</si>
  <si>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</si>
  <si>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</si>
  <si>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</si>
  <si>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</si>
  <si>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</si>
  <si>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</si>
  <si>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</si>
  <si>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</si>
  <si>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</si>
  <si>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</si>
  <si>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</si>
  <si>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</si>
  <si>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</si>
  <si>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</si>
  <si>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</si>
  <si>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</si>
  <si>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</si>
  <si>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</si>
  <si>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</si>
  <si>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</si>
  <si>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</si>
  <si>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</si>
  <si>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</si>
  <si>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</si>
  <si>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</si>
  <si>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</si>
  <si>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</si>
  <si>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</si>
  <si>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</si>
  <si>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</si>
  <si>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</si>
  <si>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</si>
  <si>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</si>
  <si>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</si>
  <si>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</si>
  <si>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</si>
  <si>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</si>
  <si>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</si>
  <si>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</si>
  <si>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</si>
  <si>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</si>
  <si>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</si>
  <si>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</si>
  <si>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</si>
  <si>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</si>
  <si>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</si>
  <si>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</si>
  <si>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</si>
  <si>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</si>
  <si>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</si>
  <si>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</si>
  <si>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</si>
  <si>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</si>
  <si>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</si>
  <si>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</si>
  <si>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</si>
  <si>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</si>
  <si>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</si>
  <si>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</si>
  <si>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</si>
  <si>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</si>
  <si>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</si>
  <si>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</si>
  <si>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</si>
  <si>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</si>
  <si>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</si>
  <si>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</si>
  <si>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</si>
  <si>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</si>
  <si>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</si>
  <si>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</si>
  <si>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</si>
  <si>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</si>
  <si>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</si>
  <si>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</si>
  <si>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</si>
  <si>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</si>
  <si>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</si>
  <si>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</si>
  <si>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</si>
  <si>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</si>
  <si>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</si>
  <si>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</si>
  <si>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</si>
  <si>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</si>
  <si>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</si>
  <si>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</si>
  <si>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</si>
  <si>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</si>
  <si>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</si>
  <si>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</si>
  <si>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</si>
  <si>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</si>
  <si>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</si>
  <si>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</si>
  <si>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</si>
  <si>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</si>
  <si>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</si>
  <si>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</si>
  <si>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</si>
  <si>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</si>
  <si>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</si>
  <si>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</si>
  <si>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</si>
  <si>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</si>
  <si>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</si>
  <si>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</si>
  <si>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</si>
  <si>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</si>
  <si>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</si>
  <si>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</si>
  <si>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</si>
  <si>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</si>
  <si>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</si>
  <si>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</si>
  <si>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</si>
  <si>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</si>
  <si>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</si>
  <si>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</si>
  <si>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</si>
  <si>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</si>
  <si>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</si>
  <si>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</si>
  <si>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</si>
  <si>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</si>
  <si>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</si>
  <si>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</si>
  <si>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</si>
  <si>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</si>
  <si>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</si>
  <si>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</si>
  <si>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</si>
  <si>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</si>
  <si>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</si>
  <si>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</si>
  <si>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</si>
  <si>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</si>
  <si>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</si>
  <si>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</si>
  <si>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</si>
  <si>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</si>
  <si>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</si>
  <si>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</si>
  <si>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</si>
  <si>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</si>
  <si>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</si>
  <si>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</si>
  <si>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</si>
  <si>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</si>
  <si>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</si>
  <si>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</si>
  <si>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</si>
  <si>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</si>
  <si>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</si>
  <si>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</si>
  <si>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</si>
  <si>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</si>
  <si>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</si>
  <si>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</si>
  <si>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</si>
  <si>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</si>
  <si>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</si>
  <si>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</si>
  <si>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</si>
  <si>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</si>
  <si>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</si>
  <si>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</si>
  <si>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</si>
  <si>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</si>
  <si>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</si>
  <si>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</si>
  <si>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</si>
  <si>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</si>
  <si>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</si>
  <si>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</si>
  <si>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</si>
  <si>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</si>
  <si>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</si>
  <si>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</si>
  <si>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</si>
  <si>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</si>
  <si>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</si>
  <si>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</si>
  <si>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</si>
  <si>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</si>
  <si>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</si>
  <si>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</si>
  <si>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</si>
  <si>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</si>
  <si>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</si>
  <si>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</si>
  <si>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</si>
  <si>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</si>
  <si>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</si>
  <si>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</si>
  <si>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</si>
  <si>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</si>
  <si>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</si>
  <si>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</si>
  <si>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</si>
  <si>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</si>
  <si>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</si>
  <si>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</si>
  <si>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</si>
  <si>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</si>
  <si>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</si>
  <si>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</si>
  <si>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</si>
  <si>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</si>
  <si>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</si>
  <si>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</si>
  <si>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</si>
  <si>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</si>
  <si>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</si>
  <si>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</si>
  <si>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</si>
  <si>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</si>
  <si>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</si>
  <si>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</si>
  <si>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</si>
  <si>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</si>
  <si>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</si>
  <si>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</si>
  <si>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</si>
  <si>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</si>
  <si>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</si>
  <si>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</si>
  <si>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</si>
  <si>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</si>
  <si>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</si>
  <si>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</si>
  <si>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</si>
  <si>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</si>
  <si>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</si>
  <si>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</si>
  <si>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</si>
  <si>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</si>
  <si>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</si>
  <si>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</si>
  <si>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</si>
  <si>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</si>
  <si>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</si>
  <si>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</si>
  <si>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</si>
  <si>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</si>
  <si>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</si>
  <si>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</si>
  <si>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</si>
  <si>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</si>
  <si>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</si>
  <si>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</si>
  <si>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</si>
  <si>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</si>
  <si>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</si>
  <si>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</si>
  <si>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</si>
  <si>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</si>
  <si>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</si>
  <si>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</si>
  <si>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</si>
  <si>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</si>
  <si>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</si>
  <si>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</si>
  <si>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</si>
  <si>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</si>
  <si>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</si>
  <si>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</si>
  <si>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</si>
  <si>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</si>
  <si>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</si>
  <si>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</si>
  <si>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</si>
  <si>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</si>
  <si>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</si>
  <si>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</si>
  <si>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</si>
  <si>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</si>
  <si>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</si>
  <si>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</si>
  <si>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</si>
  <si>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</si>
  <si>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</si>
  <si>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</si>
  <si>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</si>
  <si>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</si>
  <si>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</si>
  <si>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</si>
  <si>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</si>
  <si>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</si>
  <si>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</si>
  <si>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</si>
  <si>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</si>
  <si>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</si>
  <si>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</si>
  <si>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</si>
  <si>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</si>
  <si>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</si>
  <si>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</si>
  <si>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</si>
  <si>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</si>
  <si>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</si>
  <si>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</si>
  <si>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</si>
  <si>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</si>
  <si>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</si>
  <si>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</si>
  <si>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</si>
  <si>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</si>
  <si>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</si>
  <si>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</si>
  <si>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</si>
  <si>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</si>
  <si>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</si>
  <si>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</si>
  <si>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</si>
  <si>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</si>
  <si>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</si>
  <si>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</si>
  <si>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</si>
  <si>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</si>
  <si>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</si>
  <si>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</si>
  <si>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</si>
  <si>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</si>
  <si>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</si>
  <si>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</si>
  <si>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</si>
  <si>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</si>
  <si>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</si>
  <si>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</si>
  <si>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</si>
  <si>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</si>
  <si>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</si>
  <si>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</si>
  <si>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</si>
  <si>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</si>
  <si>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</si>
  <si>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</si>
  <si>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</si>
  <si>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</si>
  <si>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</si>
  <si>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</si>
  <si>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</si>
  <si>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</si>
  <si>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</si>
  <si>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</si>
  <si>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</si>
  <si>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</si>
  <si>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</si>
  <si>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</si>
  <si>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</si>
  <si>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</si>
  <si>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</si>
  <si>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</si>
  <si>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</si>
  <si>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</si>
  <si>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</si>
  <si>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</si>
  <si>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</si>
  <si>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</si>
  <si>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</si>
  <si>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</si>
  <si>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</si>
  <si>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</si>
  <si>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</si>
  <si>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</si>
  <si>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</si>
  <si>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</si>
  <si>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</si>
  <si>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</si>
  <si>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</si>
  <si>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</si>
  <si>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</si>
  <si>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</si>
  <si>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</si>
  <si>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</si>
  <si>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</si>
  <si>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</si>
  <si>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</si>
  <si>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</si>
  <si>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</si>
  <si>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</si>
  <si>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</si>
  <si>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</si>
  <si>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</si>
  <si>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</si>
  <si>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</si>
  <si>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</si>
  <si>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</si>
  <si>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</si>
  <si>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</si>
  <si>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</si>
  <si>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</si>
  <si>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</si>
  <si>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</si>
  <si>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</si>
  <si>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</si>
  <si>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</si>
  <si>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</si>
  <si>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</si>
  <si>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</si>
  <si>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</si>
  <si>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</si>
  <si>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</si>
  <si>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</si>
  <si>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</si>
  <si>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</si>
  <si>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</si>
  <si>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</si>
  <si>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</si>
  <si>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</si>
  <si>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</si>
  <si>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</si>
  <si>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</si>
  <si>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</si>
  <si>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</si>
  <si>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</si>
  <si>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</si>
  <si>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</si>
  <si>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</si>
  <si>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</si>
  <si>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</si>
  <si>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</si>
  <si>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</si>
  <si>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</si>
  <si>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</si>
  <si>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</si>
  <si>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</si>
  <si>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</si>
  <si>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</si>
  <si>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</si>
  <si>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</si>
  <si>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</si>
  <si>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</si>
  <si>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</si>
  <si>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</si>
  <si>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</si>
  <si>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</si>
  <si>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</si>
  <si>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</si>
  <si>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</si>
  <si>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</si>
  <si>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</si>
  <si>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</si>
  <si>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</si>
  <si>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</si>
  <si>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</si>
  <si>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</si>
  <si>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</si>
  <si>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</si>
  <si>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</si>
  <si>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</si>
  <si>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</si>
  <si>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</si>
  <si>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</si>
  <si>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</si>
  <si>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</si>
  <si>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</si>
  <si>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</si>
  <si>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</si>
  <si>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</si>
  <si>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</si>
  <si>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</si>
  <si>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</si>
  <si>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</si>
  <si>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</si>
  <si>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</si>
  <si>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</si>
  <si>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</si>
  <si>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</si>
  <si>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</si>
  <si>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</si>
  <si>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</si>
  <si>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</si>
  <si>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</si>
  <si>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</si>
  <si>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</si>
  <si>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</si>
  <si>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</si>
  <si>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</si>
  <si>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</si>
  <si>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</si>
  <si>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</si>
  <si>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</si>
  <si>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</si>
  <si>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</si>
  <si>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</si>
  <si>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</si>
  <si>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</si>
  <si>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</si>
  <si>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</si>
  <si>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</si>
  <si>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</si>
  <si>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</si>
  <si>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</si>
  <si>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</si>
  <si>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</si>
  <si>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</si>
  <si>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</si>
  <si>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</si>
  <si>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</si>
  <si>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</si>
  <si>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</si>
  <si>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</si>
  <si>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</si>
  <si>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</si>
  <si>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</si>
  <si>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</si>
  <si>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</si>
  <si>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</si>
  <si>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</si>
  <si>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</si>
  <si>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</si>
  <si>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</si>
  <si>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</si>
  <si>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</si>
  <si>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</si>
  <si>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</si>
  <si>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</si>
  <si>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</si>
  <si>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</si>
  <si>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</si>
  <si>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</si>
  <si>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</si>
  <si>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</si>
  <si>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</si>
  <si>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</si>
  <si>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</si>
  <si>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</si>
  <si>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</si>
  <si>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</si>
  <si>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</si>
  <si>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</si>
  <si>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</si>
  <si>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</si>
  <si>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</si>
  <si>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</si>
  <si>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</si>
  <si>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</si>
  <si>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</si>
  <si>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</si>
  <si>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</si>
  <si>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</si>
  <si>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</si>
  <si>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</si>
  <si>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</si>
  <si>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</si>
  <si>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</si>
  <si>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</si>
  <si>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</si>
  <si>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</si>
  <si>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</si>
  <si>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</si>
  <si>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</si>
  <si>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</si>
  <si>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</si>
  <si>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</si>
  <si>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</si>
  <si>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</si>
  <si>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</si>
  <si>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</si>
  <si>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</si>
  <si>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</si>
  <si>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</si>
  <si>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</si>
  <si>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</si>
  <si>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</si>
  <si>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</si>
  <si>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</si>
  <si>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</si>
  <si>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</si>
  <si>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</si>
  <si>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</si>
  <si>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</si>
  <si>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</si>
  <si>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</si>
  <si>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</si>
  <si>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</si>
  <si>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</si>
  <si>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</si>
  <si>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</si>
  <si>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</si>
  <si>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</si>
  <si>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</si>
  <si>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</si>
  <si>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</si>
  <si>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</si>
  <si>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</si>
  <si>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</si>
  <si>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</si>
  <si>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</si>
  <si>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</si>
  <si>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</si>
  <si>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</si>
  <si>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</si>
  <si>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</si>
  <si>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</si>
  <si>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</si>
  <si>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</si>
  <si>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</si>
  <si>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</si>
  <si>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</si>
  <si>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</si>
  <si>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</si>
  <si>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</si>
  <si>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</si>
  <si>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</si>
  <si>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</si>
  <si>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</si>
  <si>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</si>
  <si>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</si>
  <si>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</si>
  <si>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</si>
  <si>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</si>
  <si>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</si>
  <si>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</si>
  <si>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</si>
  <si>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</si>
  <si>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</si>
  <si>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</si>
  <si>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</si>
  <si>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</si>
  <si>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</si>
  <si>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</si>
  <si>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</si>
  <si>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</si>
  <si>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</si>
  <si>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</si>
  <si>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</si>
  <si>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</si>
  <si>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</si>
  <si>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</si>
  <si>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</si>
  <si>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</si>
  <si>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</si>
  <si>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</si>
  <si>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</si>
  <si>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</si>
  <si>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</si>
  <si>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</si>
  <si>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</si>
  <si>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</si>
  <si>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</si>
  <si>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</si>
  <si>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</si>
  <si>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</si>
  <si>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</si>
  <si>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</si>
  <si>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</si>
  <si>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</si>
  <si>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</si>
  <si>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</si>
  <si>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</si>
  <si>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</si>
  <si>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</si>
  <si>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</si>
  <si>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</si>
  <si>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</si>
  <si>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</si>
  <si>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</si>
  <si>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</si>
  <si>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</si>
  <si>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</si>
  <si>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</si>
  <si>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</si>
  <si>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</si>
  <si>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</si>
  <si>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</si>
  <si>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</si>
  <si>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</si>
  <si>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</si>
  <si>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</si>
  <si>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</si>
  <si>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</si>
  <si>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</si>
  <si>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</si>
  <si>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</si>
  <si>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</si>
  <si>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</si>
  <si>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</si>
  <si>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</si>
  <si>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</si>
  <si>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</si>
  <si>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</si>
  <si>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</si>
  <si>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</si>
  <si>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</si>
  <si>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</si>
  <si>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</si>
  <si>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</si>
  <si>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</si>
  <si>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</si>
  <si>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</si>
  <si>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</si>
  <si>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</si>
  <si>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</si>
  <si>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</si>
  <si>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</si>
  <si>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</si>
  <si>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</si>
  <si>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</si>
  <si>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</si>
  <si>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</si>
  <si>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</si>
  <si>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</si>
  <si>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</si>
  <si>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</si>
  <si>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</si>
  <si>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</si>
  <si>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</si>
  <si>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</si>
  <si>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</si>
  <si>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</si>
  <si>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</si>
  <si>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</si>
  <si>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</si>
  <si>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</si>
  <si>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</si>
  <si>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</si>
  <si>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</si>
  <si>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</si>
  <si>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</si>
  <si>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</si>
  <si>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</si>
  <si>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</si>
  <si>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</si>
  <si>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</si>
  <si>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</si>
  <si>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</si>
  <si>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</si>
  <si>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</si>
  <si>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</si>
  <si>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</si>
  <si>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</si>
  <si>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</si>
  <si>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</si>
  <si>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</si>
  <si>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</si>
  <si>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</si>
  <si>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</si>
  <si>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</si>
  <si>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</si>
  <si>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</si>
  <si>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</si>
  <si>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</si>
  <si>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</si>
  <si>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</si>
  <si>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</si>
  <si>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</si>
  <si>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</si>
  <si>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</si>
  <si>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</si>
  <si>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</si>
  <si>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</si>
  <si>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</si>
  <si>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</si>
  <si>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</si>
  <si>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</si>
  <si>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</si>
  <si>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</si>
  <si>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</si>
  <si>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</si>
  <si>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</si>
  <si>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</si>
  <si>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</si>
  <si>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</si>
  <si>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</si>
  <si>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</si>
  <si>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</si>
  <si>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</si>
  <si>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</si>
  <si>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</si>
  <si>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</si>
  <si>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</si>
  <si>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</si>
  <si>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</si>
  <si>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</si>
  <si>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</si>
  <si>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</si>
  <si>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</si>
  <si>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</si>
  <si>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</si>
  <si>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</si>
  <si>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</si>
  <si>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</si>
  <si>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</si>
  <si>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</si>
  <si>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</si>
  <si>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</si>
  <si>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</si>
  <si>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</si>
  <si>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</si>
  <si>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</si>
  <si>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</si>
  <si>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</si>
  <si>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</si>
  <si>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</si>
  <si>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</si>
  <si>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</si>
  <si>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</si>
  <si>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</si>
  <si>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</si>
  <si>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</si>
  <si>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</si>
  <si>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</si>
  <si>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</si>
  <si>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</si>
  <si>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</si>
  <si>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</si>
  <si>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</si>
  <si>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</si>
  <si>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</si>
  <si>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</si>
  <si>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</si>
  <si>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</si>
  <si>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</si>
  <si>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</si>
  <si>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</si>
  <si>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</si>
  <si>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</si>
  <si>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</si>
  <si>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</si>
  <si>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</si>
  <si>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</si>
  <si>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</si>
  <si>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</si>
  <si>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</si>
  <si>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</si>
  <si>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</si>
  <si>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</si>
  <si>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</si>
  <si>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</si>
  <si>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</si>
  <si>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</si>
  <si>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</si>
  <si>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</si>
  <si>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</si>
  <si>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</si>
  <si>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</si>
  <si>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</si>
  <si>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</si>
  <si>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</si>
  <si>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</si>
  <si>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</si>
  <si>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</si>
  <si>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</si>
  <si>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</si>
  <si>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</si>
  <si>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</si>
  <si>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</si>
  <si>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</si>
  <si>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</si>
  <si>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</si>
  <si>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</si>
  <si>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</si>
  <si>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</si>
  <si>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</si>
  <si>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</si>
  <si>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</si>
  <si>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</si>
  <si>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</si>
  <si>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</si>
  <si>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</si>
  <si>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</si>
  <si>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</si>
  <si>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</si>
  <si>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</si>
  <si>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</si>
  <si>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</si>
  <si>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</si>
  <si>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</si>
  <si>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</si>
  <si>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</si>
  <si>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</si>
  <si>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</si>
  <si>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</si>
  <si>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</si>
  <si>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</si>
  <si>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</si>
  <si>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</si>
  <si>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</si>
  <si>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</si>
  <si>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</si>
  <si>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</si>
  <si>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</si>
  <si>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</si>
  <si>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</si>
  <si>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</si>
  <si>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</si>
  <si>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</si>
  <si>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</si>
  <si>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</si>
  <si>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</si>
  <si>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</si>
  <si>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</si>
  <si>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</si>
  <si>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</si>
  <si>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</si>
  <si>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</si>
  <si>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</si>
  <si>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</si>
  <si>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</si>
  <si>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</si>
  <si>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</si>
  <si>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</si>
  <si>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</si>
  <si>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</si>
  <si>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</si>
  <si>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</si>
  <si>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</si>
  <si>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</si>
  <si>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</si>
  <si>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</si>
  <si>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</si>
  <si>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</si>
  <si>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</si>
  <si>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</si>
  <si>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</si>
  <si>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</si>
  <si>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</si>
  <si>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</si>
  <si>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</si>
  <si>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</si>
  <si>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</si>
  <si>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</si>
  <si>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</si>
  <si>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</si>
  <si>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</si>
  <si>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</si>
  <si>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</si>
  <si>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</si>
  <si>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</si>
  <si>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</si>
  <si>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</si>
  <si>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</si>
  <si>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</si>
  <si>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</si>
  <si>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</si>
  <si>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</si>
  <si>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</si>
  <si>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</si>
  <si>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</si>
  <si>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</si>
  <si>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</si>
  <si>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</si>
  <si>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</si>
  <si>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</si>
  <si>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</si>
  <si>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</si>
  <si>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</si>
  <si>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</si>
  <si>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</si>
  <si>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</si>
  <si>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</si>
  <si>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</si>
  <si>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</si>
  <si>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</si>
  <si>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</si>
  <si>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</si>
  <si>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</si>
  <si>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</si>
  <si>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</si>
  <si>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</si>
  <si>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</si>
  <si>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</si>
  <si>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</si>
  <si>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</si>
  <si>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</si>
  <si>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</si>
  <si>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</si>
  <si>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</si>
  <si>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</si>
  <si>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</si>
  <si>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</si>
  <si>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</si>
  <si>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</si>
  <si>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</si>
  <si>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</si>
  <si>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</si>
  <si>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</si>
  <si>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</si>
  <si>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</si>
  <si>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</si>
  <si>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</si>
  <si>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</si>
  <si>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</si>
  <si>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</si>
  <si>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</si>
  <si>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</si>
  <si>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</si>
  <si>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</si>
  <si>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</si>
  <si>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</si>
  <si>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</si>
  <si>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</si>
  <si>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</si>
  <si>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</si>
  <si>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</si>
  <si>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</si>
  <si>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</si>
  <si>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</si>
  <si>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</si>
  <si>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</si>
  <si>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</si>
  <si>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</si>
  <si>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</si>
  <si>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</si>
  <si>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</si>
  <si>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</si>
  <si>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</si>
  <si>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</si>
  <si>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</si>
  <si>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</si>
  <si>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</si>
  <si>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</si>
  <si>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</si>
  <si>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</si>
  <si>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</si>
  <si>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</si>
  <si>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</si>
  <si>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</si>
  <si>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</si>
  <si>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</si>
  <si>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</si>
  <si>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</si>
  <si>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</si>
  <si>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</si>
  <si>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</si>
  <si>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</si>
  <si>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</si>
  <si>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</si>
  <si>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</si>
  <si>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</si>
  <si>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</si>
  <si>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</si>
  <si>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</si>
  <si>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</si>
  <si>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</si>
  <si>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</si>
  <si>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</si>
  <si>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</si>
  <si>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</si>
  <si>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</si>
  <si>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</si>
  <si>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</si>
  <si>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</si>
  <si>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</si>
  <si>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</si>
  <si>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</si>
  <si>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</si>
  <si>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</si>
  <si>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</si>
  <si>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</si>
  <si>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</si>
  <si>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</si>
  <si>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</si>
  <si>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</si>
  <si>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</si>
  <si>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</si>
  <si>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</si>
  <si>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</si>
  <si>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</si>
  <si>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</si>
  <si>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</si>
  <si>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</si>
  <si>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</si>
  <si>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</si>
  <si>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</si>
  <si>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</si>
  <si>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</si>
  <si>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</si>
  <si>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</si>
  <si>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</si>
  <si>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</si>
  <si>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</si>
  <si>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</si>
  <si>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</si>
  <si>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</si>
  <si>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</si>
  <si>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</si>
  <si>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</si>
  <si>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</si>
  <si>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</si>
  <si>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</si>
  <si>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</si>
  <si>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</si>
  <si>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</si>
  <si>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</si>
  <si>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</si>
  <si>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</si>
  <si>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</si>
  <si>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</si>
  <si>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</si>
  <si>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</si>
  <si>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</si>
  <si>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</si>
  <si>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</si>
  <si>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</si>
  <si>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</si>
  <si>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</si>
  <si>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</si>
  <si>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</si>
  <si>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</si>
  <si>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</si>
  <si>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</si>
  <si>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</si>
  <si>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</si>
  <si>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</si>
  <si>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</si>
  <si>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</si>
  <si>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</si>
  <si>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</si>
  <si>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</si>
  <si>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</si>
  <si>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</si>
  <si>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</si>
  <si>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</si>
  <si>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</si>
  <si>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</si>
  <si>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</si>
  <si>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</si>
  <si>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</si>
  <si>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</si>
  <si>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</si>
  <si>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</si>
  <si>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</si>
  <si>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</si>
  <si>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</si>
  <si>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</si>
  <si>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</si>
  <si>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</si>
  <si>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</si>
  <si>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</si>
  <si>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</si>
  <si>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</si>
  <si>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</si>
  <si>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</si>
  <si>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</si>
  <si>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</si>
  <si>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</si>
  <si>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</si>
  <si>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</si>
  <si>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</si>
  <si>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</si>
  <si>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</si>
  <si>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</si>
  <si>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</si>
  <si>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</si>
  <si>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</si>
  <si>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</si>
  <si>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</si>
  <si>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</si>
  <si>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</si>
  <si>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</si>
  <si>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</si>
  <si>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</si>
  <si>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</si>
  <si>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</si>
  <si>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</si>
  <si>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</si>
  <si>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</si>
  <si>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</si>
  <si>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</si>
  <si>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</si>
  <si>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</si>
  <si>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</si>
  <si>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</si>
  <si>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</si>
  <si>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</si>
  <si>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</si>
  <si>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</si>
  <si>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</si>
  <si>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</si>
  <si>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</si>
  <si>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</si>
  <si>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</si>
  <si>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</si>
  <si>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</si>
  <si>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</si>
  <si>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</si>
  <si>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</si>
  <si>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</si>
  <si>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</si>
  <si>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</si>
  <si>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</si>
  <si>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</si>
  <si>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</si>
  <si>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</si>
  <si>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</si>
  <si>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</si>
  <si>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</si>
  <si>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</si>
  <si>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</si>
  <si>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</si>
  <si>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</si>
  <si>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</si>
  <si>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</si>
  <si>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</si>
  <si>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</si>
  <si>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</si>
  <si>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</si>
  <si>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</si>
  <si>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</si>
  <si>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</si>
  <si>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</si>
  <si>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</si>
  <si>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</si>
  <si>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</si>
  <si>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</si>
  <si>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</si>
  <si>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</si>
  <si>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</si>
  <si>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</si>
  <si>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</si>
  <si>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</si>
  <si>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</si>
  <si>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</si>
  <si>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</si>
  <si>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</si>
  <si>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</si>
  <si>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</si>
  <si>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</si>
  <si>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</si>
  <si>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</si>
  <si>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</si>
  <si>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</si>
  <si>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</si>
  <si>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</si>
  <si>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</si>
  <si>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</si>
  <si>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</si>
  <si>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</si>
  <si>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</si>
  <si>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</si>
  <si>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</si>
  <si>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</si>
  <si>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</si>
  <si>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</si>
  <si>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</si>
  <si>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</si>
  <si>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</si>
  <si>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</si>
  <si>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</si>
  <si>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</si>
  <si>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</si>
  <si>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</si>
  <si>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</si>
  <si>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</si>
  <si>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</si>
  <si>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</si>
  <si>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</si>
  <si>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</si>
  <si>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</si>
  <si>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</si>
  <si>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</si>
  <si>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</si>
  <si>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</si>
  <si>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</si>
  <si>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</si>
  <si>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</si>
  <si>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</si>
  <si>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</si>
  <si>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</si>
  <si>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</si>
  <si>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</si>
  <si>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</si>
  <si>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</si>
  <si>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</si>
  <si>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</si>
  <si>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</si>
  <si>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</si>
  <si>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</si>
  <si>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</si>
  <si>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</si>
  <si>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</si>
  <si>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</si>
  <si>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</si>
  <si>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</si>
  <si>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</si>
  <si>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</si>
  <si>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</si>
  <si>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</si>
  <si>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</si>
  <si>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</si>
  <si>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</si>
  <si>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</si>
  <si>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</si>
  <si>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</si>
  <si>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</si>
  <si>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</si>
  <si>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</si>
  <si>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</si>
  <si>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</si>
  <si>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</si>
  <si>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</si>
  <si>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</si>
  <si>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</si>
  <si>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</si>
  <si>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</si>
  <si>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</si>
  <si>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</si>
  <si>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</si>
  <si>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</si>
  <si>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</si>
  <si>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</si>
  <si>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</si>
  <si>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</si>
  <si>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</si>
  <si>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</si>
  <si>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</si>
  <si>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</si>
  <si>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</si>
  <si>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</si>
  <si>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</si>
  <si>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</si>
  <si>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</si>
  <si>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</si>
  <si>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</si>
  <si>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</si>
  <si>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</si>
  <si>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</si>
  <si>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</si>
  <si>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</si>
  <si>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</si>
  <si>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</si>
  <si>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</si>
  <si>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</si>
  <si>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</si>
  <si>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</si>
  <si>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</si>
  <si>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</si>
  <si>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</si>
  <si>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</si>
  <si>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</si>
  <si>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</si>
  <si>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</si>
  <si>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</si>
  <si>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</si>
  <si>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</si>
  <si>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</si>
  <si>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</si>
  <si>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</si>
  <si>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</si>
  <si>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</si>
  <si>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</si>
  <si>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</si>
  <si>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</si>
  <si>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</si>
  <si>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</si>
  <si>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</si>
  <si>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</si>
  <si>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</si>
  <si>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</si>
  <si>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</si>
  <si>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</si>
  <si>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</si>
  <si>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</si>
  <si>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</si>
  <si>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</si>
  <si>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</si>
  <si>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</si>
  <si>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</si>
  <si>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</si>
  <si>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</si>
  <si>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</si>
  <si>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</si>
  <si>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</si>
  <si>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</si>
  <si>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</si>
  <si>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</si>
  <si>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</si>
  <si>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</si>
  <si>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</si>
  <si>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</si>
  <si>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</si>
  <si>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</si>
  <si>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</si>
  <si>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</si>
  <si>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</si>
  <si>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</si>
  <si>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</si>
  <si>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</si>
  <si>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</si>
  <si>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</si>
  <si>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</si>
  <si>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</si>
  <si>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</si>
  <si>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</si>
  <si>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</si>
  <si>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</si>
  <si>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</si>
  <si>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</si>
  <si>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</si>
  <si>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</si>
  <si>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</si>
  <si>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</si>
  <si>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</si>
  <si>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</si>
  <si>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</si>
  <si>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</si>
  <si>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</si>
  <si>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</si>
  <si>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</si>
  <si>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</si>
  <si>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</si>
  <si>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</si>
  <si>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</si>
  <si>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</si>
  <si>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</si>
  <si>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</si>
  <si>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</si>
  <si>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</si>
  <si>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</si>
  <si>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</si>
  <si>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</si>
  <si>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</si>
  <si>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</si>
  <si>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</si>
  <si>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</si>
  <si>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</si>
  <si>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</si>
  <si>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</si>
  <si>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</si>
  <si>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</si>
  <si>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</si>
  <si>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</si>
  <si>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</si>
  <si>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</si>
  <si>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</si>
  <si>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</si>
  <si>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</si>
  <si>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</si>
  <si>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</si>
  <si>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</si>
  <si>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</si>
  <si>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</si>
  <si>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</si>
  <si>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</si>
  <si>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</si>
  <si>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</si>
  <si>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</si>
  <si>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</si>
  <si>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</si>
  <si>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</si>
  <si>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</si>
  <si>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</si>
  <si>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</si>
  <si>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</si>
  <si>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</si>
  <si>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</si>
  <si>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</si>
  <si>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</si>
  <si>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</si>
  <si>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</si>
  <si>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</si>
  <si>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</si>
  <si>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</si>
  <si>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</si>
  <si>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</si>
  <si>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</si>
  <si>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</si>
  <si>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</si>
  <si>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</si>
  <si>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</si>
  <si>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</si>
  <si>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</si>
  <si>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</si>
  <si>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</si>
  <si>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</si>
  <si>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</si>
  <si>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</si>
  <si>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</si>
  <si>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</si>
  <si>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</si>
  <si>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</si>
  <si>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</si>
  <si>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</si>
  <si>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</si>
  <si>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</si>
  <si>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</si>
  <si>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</si>
  <si>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</si>
  <si>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</si>
  <si>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</si>
  <si>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</si>
  <si>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</si>
  <si>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</si>
  <si>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</si>
  <si>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</si>
  <si>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</si>
  <si>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</si>
  <si>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</si>
  <si>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</si>
  <si>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</si>
  <si>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</si>
  <si>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</si>
  <si>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</si>
  <si>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</si>
  <si>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</si>
  <si>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</si>
  <si>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</si>
  <si>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</si>
  <si>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</si>
  <si>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</si>
  <si>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</si>
  <si>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</si>
  <si>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</si>
  <si>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</si>
  <si>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</si>
  <si>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</si>
  <si>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</si>
  <si>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</si>
  <si>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</si>
  <si>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</si>
  <si>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</si>
  <si>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</si>
  <si>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</si>
  <si>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</si>
  <si>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</si>
  <si>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</si>
  <si>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</si>
  <si>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</si>
  <si>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</si>
  <si>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</si>
  <si>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</si>
  <si>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</si>
  <si>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</si>
  <si>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</si>
  <si>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</si>
  <si>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</si>
  <si>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</si>
  <si>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</si>
  <si>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</si>
  <si>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</si>
  <si>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</si>
  <si>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</si>
  <si>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</si>
  <si>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</si>
  <si>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</si>
  <si>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</si>
  <si>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</si>
  <si>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</si>
  <si>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</si>
  <si>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</si>
  <si>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</si>
  <si>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</si>
  <si>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</si>
  <si>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</si>
  <si>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</si>
  <si>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</si>
  <si>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</si>
  <si>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</si>
  <si>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</si>
  <si>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</si>
  <si>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</si>
  <si>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</si>
  <si>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</si>
  <si>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</si>
  <si>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</si>
  <si>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</si>
  <si>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</si>
  <si>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</si>
  <si>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</si>
  <si>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</si>
  <si>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</si>
  <si>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</si>
  <si>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</si>
  <si>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</si>
  <si>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</si>
  <si>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</si>
  <si>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</si>
  <si>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</si>
  <si>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</si>
  <si>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</si>
  <si>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</si>
  <si>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</si>
  <si>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</si>
  <si>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</si>
  <si>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</si>
  <si>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</si>
  <si>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</si>
  <si>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</si>
  <si>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</si>
  <si>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</si>
  <si>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</si>
  <si>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</si>
  <si>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</si>
  <si>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</si>
  <si>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</si>
  <si>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</si>
  <si>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</si>
  <si>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</si>
  <si>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</si>
  <si>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</si>
  <si>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</si>
  <si>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</si>
  <si>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</si>
  <si>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</si>
  <si>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</si>
  <si>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</si>
  <si>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</si>
  <si>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</si>
  <si>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</si>
  <si>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</si>
  <si>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</si>
  <si>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</si>
  <si>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</si>
  <si>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</si>
  <si>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</si>
  <si>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</si>
  <si>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</si>
  <si>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</si>
  <si>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</si>
  <si>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</si>
  <si>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</si>
  <si>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</si>
  <si>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</si>
  <si>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</si>
  <si>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</si>
  <si>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</si>
  <si>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</si>
  <si>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</si>
  <si>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</si>
  <si>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</si>
  <si>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</si>
  <si>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</si>
  <si>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</si>
  <si>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</si>
  <si>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</si>
  <si>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</si>
  <si>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</si>
  <si>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</si>
  <si>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</si>
  <si>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</si>
  <si>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</si>
  <si>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</si>
  <si>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</si>
  <si>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</si>
  <si>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</si>
  <si>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</si>
  <si>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</si>
  <si>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</si>
  <si>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</si>
  <si>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</si>
  <si>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</si>
  <si>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</si>
  <si>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</si>
  <si>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</si>
  <si>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</si>
  <si>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</si>
  <si>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</si>
  <si>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</si>
  <si>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</si>
  <si>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</si>
  <si>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</si>
  <si>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</si>
  <si>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</si>
  <si>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</si>
  <si>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</si>
  <si>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</si>
  <si>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</si>
  <si>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</si>
  <si>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</si>
  <si>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</si>
  <si>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</si>
  <si>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</si>
  <si>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</si>
  <si>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</si>
  <si>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</si>
  <si>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</si>
  <si>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</si>
  <si>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</si>
  <si>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</si>
  <si>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</si>
  <si>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</si>
  <si>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</si>
  <si>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</si>
  <si>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</si>
  <si>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</si>
  <si>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</si>
  <si>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</si>
  <si>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</si>
  <si>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</si>
  <si>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</si>
  <si>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</si>
  <si>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</si>
  <si>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</si>
  <si>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</si>
  <si>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</si>
  <si>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</si>
  <si>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</si>
  <si>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</si>
  <si>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</si>
  <si>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</si>
  <si>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</si>
  <si>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</si>
  <si>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</si>
  <si>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</si>
  <si>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</si>
  <si>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</si>
  <si>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</si>
  <si>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</si>
  <si>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</si>
  <si>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</si>
  <si>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</si>
  <si>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</si>
  <si>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</si>
  <si>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</si>
  <si>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</si>
  <si>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</si>
  <si>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</si>
  <si>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</si>
  <si>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</si>
  <si>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</si>
  <si>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</si>
  <si>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</si>
  <si>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</si>
  <si>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</si>
  <si>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</si>
  <si>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</si>
  <si>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</si>
  <si>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</si>
  <si>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</si>
  <si>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</si>
  <si>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</si>
  <si>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</si>
  <si>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</si>
  <si>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</si>
  <si>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</si>
  <si>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</si>
  <si>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</si>
  <si>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</si>
  <si>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</si>
  <si>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</si>
  <si>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</si>
  <si>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</si>
  <si>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</si>
  <si>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</si>
  <si>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</si>
  <si>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</si>
  <si>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</si>
  <si>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</si>
  <si>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</si>
  <si>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</si>
  <si>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</si>
  <si>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</si>
  <si>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</si>
  <si>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</si>
  <si>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</si>
  <si>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</si>
  <si>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</si>
  <si>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</si>
  <si>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</si>
  <si>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</si>
  <si>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</si>
  <si>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</si>
  <si>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</si>
  <si>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</si>
  <si>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</si>
  <si>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</si>
  <si>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</si>
  <si>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</si>
  <si>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</si>
  <si>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</si>
  <si>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</si>
  <si>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</si>
  <si>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</si>
  <si>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</si>
  <si>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</si>
  <si>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</si>
  <si>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</si>
  <si>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</si>
  <si>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</si>
  <si>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</si>
  <si>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</si>
  <si>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</si>
  <si>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</si>
  <si>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</si>
  <si>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</si>
  <si>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</si>
  <si>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</si>
  <si>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</si>
  <si>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</si>
  <si>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</si>
  <si>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</si>
  <si>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</si>
  <si>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</si>
  <si>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</si>
  <si>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</si>
  <si>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</si>
  <si>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</si>
  <si>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</si>
  <si>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</si>
  <si>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</si>
  <si>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</si>
  <si>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</si>
  <si>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</si>
  <si>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</si>
  <si>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</si>
  <si>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</si>
  <si>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</si>
  <si>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</si>
  <si>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</si>
  <si>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</si>
  <si>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</si>
  <si>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</si>
  <si>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</si>
  <si>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</si>
  <si>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</si>
  <si>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</si>
  <si>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</si>
  <si>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</si>
  <si>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</si>
  <si>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</si>
  <si>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</si>
  <si>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</si>
  <si>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</si>
  <si>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</si>
  <si>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</si>
  <si>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</si>
  <si>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</si>
  <si>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</si>
  <si>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</si>
  <si>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</si>
  <si>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</si>
  <si>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</si>
  <si>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</si>
  <si>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</si>
  <si>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</si>
  <si>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</si>
  <si>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</si>
  <si>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</si>
  <si>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</si>
  <si>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</si>
  <si>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</si>
  <si>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</si>
  <si>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</si>
  <si>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</si>
  <si>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</si>
  <si>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</si>
  <si>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</si>
  <si>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</si>
  <si>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</si>
  <si>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</si>
  <si>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</si>
  <si>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</si>
  <si>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</si>
  <si>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</si>
  <si>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</si>
  <si>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</si>
  <si>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</si>
  <si>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</si>
  <si>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</si>
  <si>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</si>
  <si>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</si>
  <si>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</si>
  <si>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</si>
  <si>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</si>
  <si>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</si>
  <si>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</si>
  <si>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</si>
  <si>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</si>
  <si>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</si>
  <si>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</si>
  <si>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</si>
  <si>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</si>
  <si>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</si>
  <si>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</si>
  <si>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</si>
  <si>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</si>
  <si>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</si>
  <si>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</si>
  <si>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</si>
  <si>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</si>
  <si>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</si>
  <si>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</si>
  <si>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</si>
  <si>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</si>
  <si>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</si>
  <si>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</si>
  <si>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</si>
  <si>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</si>
  <si>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</si>
  <si>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</si>
  <si>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</si>
  <si>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</si>
  <si>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</si>
  <si>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</si>
  <si>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</si>
  <si>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</si>
  <si>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</si>
  <si>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</si>
  <si>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</si>
  <si>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</si>
  <si>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</si>
  <si>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</si>
  <si>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</si>
  <si>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</si>
  <si>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</si>
  <si>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</si>
  <si>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</si>
  <si>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</si>
  <si>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</si>
  <si>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</si>
  <si>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</si>
  <si>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</si>
  <si>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</si>
  <si>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</si>
  <si>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</si>
  <si>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</si>
  <si>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</si>
  <si>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</si>
  <si>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</si>
  <si>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</si>
  <si>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</si>
  <si>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</si>
  <si>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</si>
  <si>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</si>
  <si>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</si>
  <si>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</si>
  <si>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</si>
  <si>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</si>
  <si>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</si>
  <si>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</si>
  <si>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</si>
  <si>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</si>
  <si>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</si>
  <si>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</si>
  <si>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</si>
  <si>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</si>
  <si>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</si>
  <si>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</si>
  <si>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</si>
  <si>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</si>
  <si>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</si>
  <si>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</si>
  <si>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</si>
  <si>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</si>
  <si>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</si>
  <si>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</si>
  <si>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</si>
  <si>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</si>
  <si>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</si>
  <si>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</si>
  <si>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</si>
  <si>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</si>
  <si>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</si>
  <si>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</si>
  <si>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</si>
  <si>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</si>
  <si>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</si>
  <si>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</si>
  <si>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</si>
  <si>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</si>
  <si>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</si>
  <si>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</si>
  <si>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</si>
  <si>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</si>
  <si>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</si>
  <si>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</si>
  <si>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</si>
  <si>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</si>
  <si>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</si>
  <si>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</si>
  <si>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</si>
  <si>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</si>
  <si>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</si>
  <si>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</si>
  <si>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</si>
  <si>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</si>
  <si>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</si>
  <si>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</si>
  <si>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</si>
  <si>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</si>
  <si>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</si>
  <si>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</si>
  <si>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</si>
  <si>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</si>
  <si>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</si>
  <si>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</si>
  <si>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</si>
  <si>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</si>
  <si>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</si>
  <si>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</si>
  <si>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</si>
  <si>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</si>
  <si>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</si>
  <si>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</si>
  <si>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</si>
  <si>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</si>
  <si>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</si>
  <si>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</si>
  <si>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</si>
  <si>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</si>
  <si>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</si>
  <si>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</si>
  <si>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</si>
  <si>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</si>
  <si>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</si>
  <si>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</si>
  <si>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</si>
  <si>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</si>
  <si>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</si>
  <si>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</si>
  <si>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</si>
  <si>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</si>
  <si>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</si>
  <si>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</si>
  <si>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</si>
  <si>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</si>
  <si>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</si>
  <si>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</si>
  <si>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</si>
  <si>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</si>
  <si>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</si>
  <si>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</si>
  <si>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</si>
  <si>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</si>
  <si>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</si>
  <si>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</si>
  <si>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</si>
  <si>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</si>
  <si>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</si>
  <si>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</si>
  <si>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</si>
  <si>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</si>
  <si>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</si>
  <si>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</si>
  <si>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</si>
  <si>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</si>
  <si>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</si>
  <si>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</si>
  <si>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</si>
  <si>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</si>
  <si>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</si>
  <si>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</si>
  <si>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</si>
  <si>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</si>
  <si>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</si>
  <si>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</si>
  <si>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</si>
  <si>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</si>
  <si>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</si>
  <si>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</si>
  <si>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</si>
  <si>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</si>
  <si>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</si>
  <si>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</si>
  <si>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</si>
  <si>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</si>
  <si>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</si>
  <si>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</si>
  <si>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</si>
  <si>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</si>
  <si>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</si>
  <si>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</si>
  <si>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</si>
  <si>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</si>
  <si>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</si>
  <si>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</si>
  <si>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</si>
  <si>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</si>
  <si>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</si>
  <si>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</si>
  <si>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</si>
  <si>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</si>
  <si>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</si>
  <si>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</si>
  <si>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</si>
  <si>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</si>
  <si>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</si>
  <si>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</si>
  <si>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</si>
  <si>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</si>
  <si>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</si>
  <si>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</si>
  <si>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</si>
  <si>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</si>
  <si>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</si>
  <si>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</si>
  <si>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</si>
  <si>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</si>
  <si>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</si>
  <si>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</si>
  <si>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</si>
  <si>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</si>
  <si>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</si>
  <si>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</si>
  <si>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</si>
  <si>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</si>
  <si>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</si>
  <si>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</si>
  <si>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</si>
  <si>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</si>
  <si>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</si>
  <si>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</si>
  <si>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</si>
  <si>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</si>
  <si>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</si>
  <si>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</si>
  <si>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</si>
  <si>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</si>
  <si>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</si>
  <si>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</si>
  <si>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</si>
  <si>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</si>
  <si>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</si>
  <si>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</si>
  <si>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</si>
  <si>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</si>
  <si>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</si>
  <si>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</si>
  <si>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</si>
  <si>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</si>
  <si>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</si>
  <si>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</si>
  <si>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</si>
  <si>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</si>
  <si>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</si>
  <si>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</si>
  <si>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</si>
  <si>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</si>
  <si>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</si>
  <si>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</si>
  <si>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</si>
  <si>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</si>
  <si>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</si>
  <si>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</si>
  <si>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</si>
  <si>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</si>
  <si>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</si>
  <si>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</si>
  <si>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</si>
  <si>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</si>
  <si>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</si>
  <si>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</si>
  <si>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</si>
  <si>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</si>
  <si>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</si>
  <si>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</si>
  <si>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</si>
  <si>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</si>
  <si>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</si>
  <si>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</si>
  <si>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</si>
  <si>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</si>
  <si>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</si>
  <si>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</si>
  <si>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</si>
  <si>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</si>
  <si>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</si>
  <si>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</si>
  <si>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</si>
  <si>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</si>
  <si>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</si>
  <si>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</si>
  <si>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</si>
  <si>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</si>
  <si>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</si>
  <si>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</si>
  <si>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</si>
  <si>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</si>
  <si>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</si>
  <si>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</si>
  <si>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</si>
  <si>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</si>
  <si>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</si>
  <si>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</si>
  <si>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</si>
  <si>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</si>
  <si>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</si>
  <si>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</si>
  <si>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</si>
  <si>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</si>
  <si>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</si>
  <si>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</si>
  <si>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</si>
  <si>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</si>
  <si>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</si>
  <si>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</si>
  <si>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</si>
  <si>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</si>
  <si>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</si>
  <si>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</si>
  <si>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</si>
  <si>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</si>
  <si>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</si>
  <si>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</si>
  <si>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</si>
  <si>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</si>
  <si>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</si>
  <si>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</si>
  <si>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</si>
  <si>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</si>
  <si>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</si>
  <si>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</si>
  <si>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</si>
  <si>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</si>
  <si>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</si>
  <si>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</si>
  <si>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</si>
  <si>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</si>
  <si>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</si>
  <si>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</si>
  <si>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</si>
  <si>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</si>
  <si>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</si>
  <si>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</si>
  <si>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</si>
  <si>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</si>
  <si>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</si>
  <si>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</si>
  <si>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</si>
  <si>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</si>
  <si>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</si>
  <si>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</si>
  <si>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</si>
  <si>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</si>
  <si>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</si>
  <si>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</si>
  <si>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</si>
  <si>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</si>
  <si>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</si>
  <si>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</si>
  <si>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</si>
  <si>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</si>
  <si>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</si>
  <si>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</si>
  <si>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</si>
  <si>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</si>
  <si>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</si>
  <si>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</si>
  <si>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</si>
  <si>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</si>
  <si>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</si>
  <si>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</si>
  <si>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</si>
  <si>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</si>
  <si>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</si>
  <si>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</si>
  <si>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</si>
  <si>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</si>
  <si>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</si>
  <si>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</si>
  <si>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</si>
  <si>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</si>
  <si>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</si>
  <si>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</si>
  <si>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</si>
  <si>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</si>
  <si>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</si>
  <si>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</si>
  <si>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</si>
  <si>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</si>
  <si>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</si>
  <si>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</si>
  <si>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</si>
  <si>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</si>
  <si>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</si>
  <si>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</si>
  <si>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</si>
  <si>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</si>
  <si>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</si>
  <si>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</si>
  <si>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</si>
  <si>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</si>
  <si>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</si>
  <si>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</si>
  <si>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</si>
  <si>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</si>
  <si>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</si>
  <si>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</si>
  <si>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</si>
  <si>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</si>
  <si>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</si>
  <si>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</si>
  <si>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</si>
  <si>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</si>
  <si>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</si>
  <si>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</si>
  <si>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</si>
  <si>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</si>
  <si>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</si>
  <si>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</si>
  <si>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</si>
  <si>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</si>
  <si>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</si>
  <si>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</si>
  <si>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</si>
  <si>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</si>
  <si>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</si>
  <si>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</si>
  <si>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</si>
  <si>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</si>
  <si>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</si>
  <si>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</si>
  <si>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</si>
  <si>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</si>
  <si>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</si>
  <si>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</si>
  <si>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</si>
  <si>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</si>
  <si>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</si>
  <si>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</si>
  <si>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</si>
  <si>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</si>
  <si>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</si>
  <si>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</si>
  <si>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</si>
  <si>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</si>
  <si>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</si>
  <si>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</si>
  <si>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</si>
  <si>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</si>
  <si>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</si>
  <si>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</si>
  <si>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</si>
  <si>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</si>
  <si>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</si>
  <si>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</si>
  <si>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</si>
  <si>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</si>
  <si>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</si>
  <si>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</si>
  <si>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</si>
  <si>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</si>
  <si>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</si>
  <si>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</si>
  <si>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</si>
  <si>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</si>
  <si>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</si>
  <si>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</si>
  <si>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</si>
  <si>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</si>
  <si>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</si>
  <si>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</si>
  <si>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</si>
  <si>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</si>
  <si>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</si>
  <si>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</si>
  <si>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</si>
  <si>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</si>
  <si>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</si>
  <si>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</si>
  <si>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</si>
  <si>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</si>
  <si>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</si>
  <si>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</si>
  <si>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</si>
  <si>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</si>
  <si>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</si>
  <si>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</si>
  <si>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</si>
  <si>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</si>
  <si>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</si>
  <si>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</si>
  <si>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</si>
  <si>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</si>
  <si>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</si>
  <si>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</si>
  <si>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</si>
  <si>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</si>
  <si>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</si>
  <si>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</si>
  <si>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</si>
  <si>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</si>
  <si>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</si>
  <si>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</si>
  <si>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</si>
  <si>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</si>
  <si>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</si>
  <si>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</si>
  <si>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</si>
  <si>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</si>
  <si>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</si>
  <si>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</si>
  <si>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</si>
  <si>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</si>
  <si>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</si>
  <si>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</si>
  <si>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</si>
  <si>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</si>
  <si>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</si>
  <si>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</si>
  <si>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</si>
  <si>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</si>
  <si>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</si>
  <si>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</si>
  <si>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</si>
  <si>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</si>
  <si>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</si>
  <si>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</si>
  <si>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</si>
  <si>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</si>
  <si>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</si>
  <si>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</si>
  <si>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</si>
  <si>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</si>
  <si>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</si>
  <si>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</si>
  <si>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</si>
  <si>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</si>
  <si>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</si>
  <si>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</si>
  <si>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</si>
  <si>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</si>
  <si>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</si>
  <si>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</si>
  <si>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</si>
  <si>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</si>
  <si>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</si>
  <si>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</si>
  <si>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</si>
  <si>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</si>
  <si>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</si>
  <si>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</si>
  <si>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</si>
  <si>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</si>
  <si>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</si>
  <si>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</si>
  <si>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</si>
  <si>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</si>
  <si>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</si>
  <si>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</si>
  <si>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</si>
  <si>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</si>
  <si>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</si>
  <si>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</si>
  <si>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</si>
  <si>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</si>
  <si>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</si>
  <si>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</si>
  <si>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</si>
  <si>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</si>
  <si>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</si>
  <si>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</si>
  <si>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</si>
  <si>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</si>
  <si>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</si>
  <si>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</si>
  <si>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</si>
  <si>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</si>
  <si>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</si>
  <si>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</si>
  <si>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</si>
  <si>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</si>
  <si>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</si>
  <si>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</si>
  <si>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</si>
  <si>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</si>
  <si>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</si>
  <si>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</si>
  <si>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</si>
  <si>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</si>
  <si>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</si>
  <si>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</si>
  <si>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</si>
  <si>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</si>
  <si>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</si>
  <si>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</si>
  <si>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</si>
  <si>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</si>
  <si>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</si>
  <si>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</si>
  <si>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</si>
  <si>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</si>
  <si>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</si>
  <si>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</si>
  <si>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</si>
  <si>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</si>
  <si>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</si>
  <si>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</si>
  <si>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</si>
  <si>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</si>
  <si>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</si>
  <si>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</si>
  <si>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</si>
  <si>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</si>
  <si>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</si>
  <si>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</si>
  <si>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</si>
  <si>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</si>
  <si>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</si>
  <si>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</si>
  <si>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</si>
  <si>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</si>
  <si>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</si>
  <si>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</si>
  <si>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</si>
  <si>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</si>
  <si>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</si>
  <si>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</si>
  <si>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</si>
  <si>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</si>
  <si>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</si>
  <si>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</si>
  <si>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</si>
  <si>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</si>
  <si>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</si>
  <si>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</si>
  <si>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</si>
  <si>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</si>
  <si>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</si>
  <si>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</si>
  <si>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</si>
  <si>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</si>
  <si>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</si>
  <si>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</si>
  <si>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</si>
  <si>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</si>
  <si>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</si>
  <si>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</si>
  <si>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</si>
  <si>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</si>
  <si>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</si>
  <si>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</si>
  <si>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</si>
  <si>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</si>
  <si>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</si>
  <si>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</si>
  <si>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</si>
  <si>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</si>
  <si>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</si>
  <si>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</si>
  <si>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</si>
  <si>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</si>
  <si>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</si>
  <si>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</si>
  <si>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</si>
  <si>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</si>
  <si>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</si>
  <si>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</si>
  <si>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</si>
  <si>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</si>
  <si>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</si>
  <si>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</si>
  <si>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</si>
  <si>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</si>
  <si>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</si>
  <si>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</si>
  <si>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</si>
  <si>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</si>
  <si>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</si>
  <si>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</si>
  <si>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</si>
  <si>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</si>
  <si>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</si>
  <si>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</si>
  <si>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</si>
  <si>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</si>
  <si>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</si>
  <si>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</si>
  <si>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</si>
  <si>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</si>
  <si>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</si>
  <si>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</si>
  <si>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</si>
  <si>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</si>
  <si>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</si>
  <si>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</si>
  <si>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</si>
  <si>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</si>
  <si>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</si>
  <si>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</si>
  <si>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</si>
  <si>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</si>
  <si>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</si>
  <si>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</si>
  <si>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</si>
  <si>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</si>
  <si>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</si>
  <si>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</si>
  <si>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</si>
  <si>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</si>
  <si>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</si>
  <si>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</si>
  <si>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</si>
  <si>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</si>
  <si>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</si>
  <si>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</si>
  <si>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</si>
  <si>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</si>
  <si>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</si>
  <si>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</si>
  <si>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</si>
  <si>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</si>
  <si>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</si>
  <si>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</si>
  <si>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</si>
  <si>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</si>
  <si>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</si>
  <si>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</si>
  <si>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</si>
  <si>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</si>
  <si>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</si>
  <si>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</si>
  <si>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</si>
  <si>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</si>
  <si>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</si>
  <si>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</si>
  <si>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</si>
  <si>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</si>
  <si>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</si>
  <si>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</si>
  <si>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</si>
  <si>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</si>
  <si>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</si>
  <si>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</si>
  <si>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</si>
  <si>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</si>
  <si>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</si>
  <si>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</si>
  <si>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</si>
  <si>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</si>
  <si>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</si>
  <si>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</si>
  <si>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</si>
  <si>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</si>
  <si>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</si>
  <si>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</si>
  <si>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</si>
  <si>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</si>
  <si>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</si>
  <si>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</si>
  <si>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</si>
  <si>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</si>
  <si>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</si>
  <si>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</si>
  <si>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</si>
  <si>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</si>
  <si>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</si>
  <si>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</si>
  <si>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</si>
  <si>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</si>
  <si>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</si>
  <si>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</si>
  <si>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</si>
  <si>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</si>
  <si>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</si>
  <si>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</si>
  <si>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</si>
  <si>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</si>
  <si>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</si>
  <si>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</si>
  <si>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</si>
  <si>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</si>
  <si>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</si>
  <si>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</si>
  <si>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</si>
  <si>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</si>
  <si>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</si>
  <si>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</si>
  <si>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</si>
  <si>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</si>
  <si>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</si>
  <si>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</si>
  <si>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</si>
  <si>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</si>
  <si>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</si>
  <si>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</si>
  <si>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</si>
  <si>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</si>
  <si>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</si>
  <si>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</si>
  <si>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</si>
  <si>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</si>
  <si>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</si>
  <si>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</si>
  <si>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</si>
  <si>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</si>
  <si>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</si>
  <si>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</si>
  <si>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</si>
  <si>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</si>
  <si>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</si>
  <si>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</si>
  <si>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</si>
  <si>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</si>
  <si>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</si>
  <si>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</si>
  <si>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</si>
  <si>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</si>
  <si>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</si>
  <si>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</si>
  <si>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</si>
  <si>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</si>
  <si>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</si>
  <si>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</si>
  <si>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</si>
  <si>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</si>
  <si>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</si>
  <si>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</si>
  <si>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</si>
  <si>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</si>
  <si>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</si>
  <si>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</si>
  <si>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</si>
  <si>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</si>
  <si>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</si>
  <si>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</si>
  <si>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</si>
  <si>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</si>
  <si>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</si>
  <si>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</si>
  <si>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</si>
  <si>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</si>
  <si>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</si>
  <si>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</si>
  <si>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</si>
  <si>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</si>
  <si>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</si>
  <si>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</si>
  <si>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</si>
  <si>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</si>
  <si>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</si>
  <si>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</si>
  <si>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</si>
  <si>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</si>
  <si>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</si>
  <si>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</si>
  <si>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</si>
  <si>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</si>
  <si>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</si>
  <si>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</si>
  <si>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</si>
  <si>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</si>
  <si>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</si>
  <si>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</si>
  <si>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</si>
  <si>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</si>
  <si>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</si>
  <si>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</si>
  <si>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</si>
  <si>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</si>
  <si>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</si>
  <si>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</si>
  <si>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</si>
  <si>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</si>
  <si>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</si>
  <si>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</si>
  <si>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</si>
  <si>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</si>
  <si>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</si>
  <si>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</si>
  <si>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</si>
  <si>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</si>
  <si>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</si>
  <si>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</si>
  <si>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</si>
  <si>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</si>
  <si>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</si>
  <si>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</si>
  <si>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</si>
  <si>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</si>
  <si>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</si>
  <si>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</si>
  <si>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</si>
  <si>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</si>
  <si>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</si>
  <si>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</si>
  <si>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</si>
  <si>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</si>
  <si>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</si>
  <si>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</si>
  <si>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</si>
  <si>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</si>
  <si>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</si>
  <si>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</si>
  <si>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</si>
  <si>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</si>
  <si>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</si>
  <si>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</si>
  <si>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</si>
  <si>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</si>
  <si>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</si>
  <si>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</si>
  <si>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</si>
  <si>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</si>
  <si>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</si>
  <si>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</si>
  <si>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</si>
  <si>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</si>
  <si>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</si>
  <si>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</si>
  <si>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</si>
  <si>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</si>
  <si>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</si>
  <si>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</si>
  <si>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</si>
  <si>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</si>
  <si>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</si>
  <si>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</si>
  <si>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</si>
  <si>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</si>
  <si>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</si>
  <si>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</si>
  <si>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</si>
  <si>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</si>
  <si>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</si>
  <si>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</si>
  <si>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</si>
  <si>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</si>
  <si>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</si>
  <si>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</si>
  <si>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</si>
  <si>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</si>
  <si>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</si>
  <si>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</si>
  <si>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</si>
  <si>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</si>
  <si>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</si>
  <si>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</si>
  <si>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</si>
  <si>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</si>
  <si>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</si>
  <si>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</si>
  <si>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</si>
  <si>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</si>
  <si>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</si>
  <si>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</si>
  <si>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</si>
  <si>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</si>
  <si>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</si>
  <si>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</si>
  <si>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</si>
  <si>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</si>
  <si>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</si>
  <si>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</si>
  <si>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</si>
  <si>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</si>
  <si>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</si>
  <si>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</si>
  <si>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</si>
  <si>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</si>
  <si>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</si>
  <si>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</si>
  <si>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</si>
  <si>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</si>
  <si>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</si>
  <si>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</si>
  <si>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</si>
  <si>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</si>
  <si>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</si>
  <si>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</si>
  <si>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</si>
  <si>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</si>
  <si>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</si>
  <si>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</si>
  <si>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</si>
  <si>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</si>
  <si>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</si>
  <si>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</si>
  <si>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</si>
  <si>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</si>
  <si>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</si>
  <si>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</si>
  <si>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</si>
  <si>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</si>
  <si>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</si>
  <si>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</si>
  <si>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</si>
  <si>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</si>
  <si>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</si>
  <si>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</si>
  <si>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</si>
  <si>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</si>
  <si>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</si>
  <si>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</si>
  <si>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</si>
  <si>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</si>
  <si>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</si>
  <si>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</si>
  <si>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</si>
  <si>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</si>
  <si>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</si>
  <si>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</si>
  <si>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</si>
  <si>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</si>
  <si>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</si>
  <si>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</si>
  <si>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</si>
  <si>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</si>
  <si>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</si>
  <si>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</si>
  <si>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</si>
  <si>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</si>
  <si>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</si>
  <si>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</si>
  <si>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</si>
  <si>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</si>
  <si>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</si>
  <si>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</si>
  <si>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</si>
  <si>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</si>
  <si>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</si>
  <si>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</si>
  <si>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</si>
  <si>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</si>
  <si>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</si>
  <si>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</si>
  <si>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</si>
  <si>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</si>
  <si>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</si>
  <si>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</si>
  <si>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</si>
  <si>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</si>
  <si>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</si>
  <si>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</si>
  <si>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</si>
  <si>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</si>
  <si>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</si>
  <si>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</si>
  <si>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</si>
  <si>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</si>
  <si>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</si>
  <si>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</si>
  <si>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</si>
  <si>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</si>
  <si>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</si>
  <si>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</si>
  <si>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</si>
  <si>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</si>
  <si>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</si>
  <si>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</si>
  <si>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</si>
  <si>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</si>
  <si>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</si>
  <si>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</si>
  <si>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</si>
  <si>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</si>
  <si>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</si>
  <si>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</si>
  <si>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</si>
  <si>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</si>
  <si>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</si>
  <si>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</si>
  <si>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</si>
  <si>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</si>
  <si>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</si>
  <si>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</si>
  <si>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</si>
  <si>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</si>
  <si>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</si>
  <si>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</si>
  <si>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</si>
  <si>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</si>
  <si>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</si>
  <si>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</si>
  <si>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</si>
  <si>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</si>
  <si>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</si>
  <si>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</si>
  <si>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</si>
  <si>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</si>
  <si>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</si>
  <si>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</si>
  <si>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</si>
  <si>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</si>
  <si>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</si>
  <si>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</si>
  <si>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</si>
  <si>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</si>
  <si>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</si>
  <si>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</si>
  <si>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</si>
  <si>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</si>
  <si>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</si>
  <si>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</si>
  <si>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</si>
  <si>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</si>
  <si>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</si>
  <si>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</si>
  <si>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</si>
  <si>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</si>
  <si>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</si>
  <si>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</si>
  <si>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</si>
  <si>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</si>
  <si>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</si>
  <si>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</si>
  <si>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</si>
  <si>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</si>
  <si>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</si>
  <si>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</si>
  <si>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</si>
  <si>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</si>
  <si>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</si>
  <si>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</si>
  <si>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</si>
  <si>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</si>
  <si>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</si>
  <si>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</si>
  <si>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</si>
  <si>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</si>
  <si>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</si>
  <si>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</si>
  <si>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</si>
  <si>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</si>
  <si>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</si>
  <si>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</si>
  <si>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</si>
  <si>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</si>
  <si>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</si>
  <si>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</si>
  <si>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</si>
  <si>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</si>
  <si>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</si>
  <si>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</si>
  <si>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</si>
  <si>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</si>
  <si>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</si>
  <si>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</si>
  <si>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</si>
  <si>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</si>
  <si>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</si>
  <si>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</si>
  <si>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</si>
  <si>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</si>
  <si>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</si>
  <si>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</si>
  <si>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</si>
  <si>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</si>
  <si>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</si>
  <si>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</si>
  <si>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</si>
  <si>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</si>
  <si>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</si>
  <si>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</si>
  <si>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</si>
  <si>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</si>
  <si>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</si>
  <si>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</si>
  <si>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</si>
  <si>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</si>
  <si>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</si>
  <si>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</si>
  <si>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</si>
  <si>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</si>
  <si>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</si>
  <si>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</si>
  <si>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</si>
  <si>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</si>
  <si>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</si>
  <si>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</si>
  <si>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</si>
  <si>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</si>
  <si>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</si>
  <si>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</si>
  <si>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</si>
  <si>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</si>
  <si>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</si>
  <si>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</si>
  <si>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</si>
  <si>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</si>
  <si>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</si>
  <si>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</si>
  <si>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</si>
  <si>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</si>
  <si>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</si>
  <si>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</si>
  <si>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</si>
  <si>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</si>
  <si>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</si>
  <si>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</si>
  <si>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</si>
  <si>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</si>
  <si>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</si>
  <si>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</si>
  <si>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</si>
  <si>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</si>
  <si>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</si>
  <si>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</si>
  <si>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</si>
  <si>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</si>
  <si>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</si>
  <si>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</si>
  <si>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</si>
  <si>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</si>
  <si>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</si>
  <si>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</si>
  <si>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</si>
  <si>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</si>
  <si>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</si>
  <si>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</si>
  <si>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</si>
  <si>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</si>
  <si>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</si>
  <si>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</si>
  <si>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</si>
  <si>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</si>
  <si>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</si>
  <si>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</si>
  <si>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</si>
  <si>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</si>
  <si>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</si>
  <si>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</si>
  <si>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</si>
  <si>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</si>
  <si>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</si>
  <si>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</si>
  <si>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</si>
  <si>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</si>
  <si>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</si>
  <si>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</si>
  <si>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</si>
  <si>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</si>
  <si>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</si>
  <si>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</si>
  <si>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</si>
  <si>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</si>
  <si>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</si>
  <si>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</si>
  <si>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</si>
  <si>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</si>
  <si>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</si>
  <si>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</si>
  <si>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</si>
  <si>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</si>
  <si>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</si>
  <si>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</si>
  <si>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</si>
  <si>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</si>
  <si>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</si>
  <si>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</si>
  <si>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</si>
  <si>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</si>
  <si>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</si>
  <si>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</si>
  <si>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</si>
  <si>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</si>
  <si>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</si>
  <si>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</si>
  <si>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</si>
  <si>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</si>
  <si>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</si>
  <si>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</si>
  <si>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</si>
  <si>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</si>
  <si>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</si>
  <si>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</si>
  <si>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</si>
  <si>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</si>
  <si>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</si>
  <si>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</si>
  <si>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</si>
  <si>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</si>
  <si>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</si>
  <si>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</si>
  <si>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</si>
  <si>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</si>
  <si>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</si>
  <si>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</si>
  <si>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</si>
  <si>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</si>
  <si>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</si>
  <si>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</si>
  <si>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</si>
  <si>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</si>
  <si>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</si>
  <si>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</si>
  <si>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</si>
  <si>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</si>
  <si>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</si>
  <si>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</si>
  <si>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</si>
  <si>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</si>
  <si>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</si>
  <si>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</si>
  <si>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</si>
  <si>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</si>
  <si>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</si>
  <si>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</si>
  <si>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</si>
  <si>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</si>
  <si>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</si>
  <si>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</si>
  <si>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</si>
  <si>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</si>
  <si>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</si>
  <si>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</si>
  <si>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</si>
  <si>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</si>
  <si>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</si>
  <si>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</si>
  <si>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</si>
  <si>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</si>
  <si>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</si>
  <si>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</si>
  <si>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</si>
  <si>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</si>
  <si>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</si>
  <si>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</si>
  <si>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</si>
  <si>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</si>
  <si>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</si>
  <si>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</si>
  <si>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</si>
  <si>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</si>
  <si>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</si>
  <si>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</si>
  <si>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</si>
  <si>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</si>
  <si>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</si>
  <si>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</si>
  <si>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</si>
  <si>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</si>
  <si>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</si>
  <si>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</si>
  <si>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</si>
  <si>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</si>
  <si>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</si>
  <si>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</si>
  <si>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</si>
  <si>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</si>
  <si>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</si>
  <si>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</si>
  <si>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</si>
  <si>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</si>
  <si>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</si>
  <si>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</si>
  <si>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</si>
  <si>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</si>
  <si>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</si>
  <si>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</si>
  <si>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</si>
  <si>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</si>
  <si>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</si>
  <si>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</si>
  <si>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</si>
  <si>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</si>
  <si>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</si>
  <si>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</si>
  <si>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</si>
  <si>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</si>
  <si>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</si>
  <si>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</si>
  <si>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</si>
  <si>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</si>
  <si>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</si>
  <si>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</si>
  <si>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</si>
  <si>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</si>
  <si>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</si>
  <si>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</si>
  <si>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</si>
  <si>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</si>
  <si>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</si>
  <si>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</si>
  <si>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</si>
  <si>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</si>
  <si>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</si>
  <si>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</si>
  <si>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</si>
  <si>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</si>
  <si>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</si>
  <si>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</si>
  <si>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</si>
  <si>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</si>
  <si>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</si>
  <si>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</si>
  <si>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</si>
  <si>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</si>
  <si>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</si>
  <si>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</si>
  <si>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</si>
  <si>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</si>
  <si>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</si>
  <si>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</si>
  <si>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</si>
  <si>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</si>
  <si>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</si>
  <si>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</si>
  <si>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</si>
  <si>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</si>
  <si>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</si>
  <si>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</si>
  <si>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</si>
  <si>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</si>
  <si>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</si>
  <si>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</si>
  <si>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</si>
  <si>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</si>
  <si>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</si>
  <si>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</si>
  <si>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</si>
  <si>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</si>
  <si>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</si>
  <si>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</si>
  <si>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</si>
  <si>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</si>
  <si>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</si>
  <si>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</si>
  <si>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</si>
  <si>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</si>
  <si>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</si>
  <si>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</si>
  <si>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</si>
  <si>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</si>
  <si>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</si>
  <si>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</si>
  <si>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</si>
  <si>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</si>
  <si>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</si>
  <si>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</si>
  <si>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</si>
  <si>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</si>
  <si>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</si>
  <si>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</si>
  <si>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</si>
  <si>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</si>
  <si>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</si>
  <si>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</si>
  <si>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</si>
  <si>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</si>
  <si>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</si>
  <si>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</si>
  <si>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</si>
  <si>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</si>
  <si>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</si>
  <si>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</si>
  <si>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</si>
  <si>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</si>
  <si>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</si>
  <si>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</si>
  <si>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</si>
  <si>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</si>
  <si>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</si>
  <si>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</si>
  <si>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</si>
  <si>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</si>
  <si>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</si>
  <si>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</si>
  <si>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</si>
  <si>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</si>
  <si>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</si>
  <si>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</si>
  <si>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</si>
  <si>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</si>
  <si>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</si>
  <si>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</si>
  <si>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</si>
  <si>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</si>
  <si>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</si>
  <si>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</si>
  <si>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</si>
  <si>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</si>
  <si>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</si>
  <si>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</si>
  <si>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</si>
  <si>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</si>
  <si>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</si>
  <si>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</si>
  <si>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</si>
  <si>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</si>
  <si>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</si>
  <si>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</si>
  <si>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</si>
  <si>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</si>
  <si>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</si>
  <si>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</si>
  <si>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</si>
  <si>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</si>
  <si>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</si>
  <si>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</si>
  <si>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</si>
  <si>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</si>
  <si>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</si>
  <si>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</si>
  <si>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</si>
  <si>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</si>
  <si>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</si>
  <si>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</si>
  <si>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</si>
  <si>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</si>
  <si>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</si>
  <si>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</si>
  <si>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</si>
  <si>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</si>
  <si>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</si>
  <si>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</si>
  <si>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</si>
  <si>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</si>
  <si>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</si>
  <si>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</si>
  <si>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</si>
  <si>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</si>
  <si>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</si>
  <si>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</si>
  <si>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</si>
  <si>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</si>
  <si>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</si>
  <si>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</si>
  <si>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</si>
  <si>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</si>
  <si>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</si>
  <si>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</si>
  <si>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</si>
  <si>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</si>
  <si>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</si>
  <si>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</si>
  <si>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</si>
  <si>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</si>
  <si>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</si>
  <si>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</si>
  <si>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</si>
  <si>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</si>
  <si>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</si>
  <si>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</si>
  <si>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</si>
  <si>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</si>
  <si>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</si>
  <si>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</si>
  <si>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</si>
  <si>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</si>
  <si>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</si>
  <si>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</si>
  <si>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</si>
  <si>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</si>
  <si>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</si>
  <si>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</si>
  <si>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</si>
  <si>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</si>
  <si>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</si>
  <si>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</si>
  <si>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</si>
  <si>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</si>
  <si>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</si>
  <si>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</si>
  <si>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</si>
  <si>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</si>
  <si>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</si>
  <si>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</si>
  <si>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</si>
  <si>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</si>
  <si>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</si>
  <si>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</si>
  <si>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</si>
  <si>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</si>
  <si>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</si>
  <si>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</si>
  <si>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</si>
  <si>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</si>
  <si>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</si>
  <si>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</si>
  <si>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</si>
  <si>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</si>
  <si>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</si>
  <si>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</si>
  <si>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</si>
  <si>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</si>
  <si>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</si>
  <si>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</si>
  <si>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</si>
  <si>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</si>
  <si>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</si>
  <si>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</si>
  <si>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</si>
  <si>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</si>
  <si>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</si>
  <si>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</si>
  <si>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</si>
  <si>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</si>
  <si>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</si>
  <si>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</si>
  <si>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</si>
  <si>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</si>
  <si>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</si>
  <si>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</si>
  <si>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</si>
  <si>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</si>
  <si>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</si>
  <si>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</si>
  <si>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</si>
  <si>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</si>
  <si>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</si>
  <si>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</si>
  <si>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</si>
  <si>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</si>
  <si>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</si>
  <si>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</si>
  <si>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</si>
  <si>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</si>
  <si>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</si>
  <si>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</si>
  <si>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</si>
  <si>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</si>
  <si>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</si>
  <si>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</si>
  <si>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</si>
  <si>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</si>
  <si>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</si>
  <si>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</si>
  <si>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</si>
  <si>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</si>
  <si>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</si>
  <si>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</si>
  <si>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</si>
  <si>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</si>
  <si>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</si>
  <si>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</si>
  <si>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</si>
  <si>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</si>
  <si>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</si>
  <si>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</si>
  <si>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</si>
  <si>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</si>
  <si>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</si>
  <si>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</si>
  <si>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</si>
  <si>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</si>
  <si>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</si>
  <si>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</si>
  <si>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</si>
  <si>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</si>
  <si>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</si>
  <si>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</si>
  <si>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</si>
  <si>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</si>
  <si>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</si>
  <si>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</si>
  <si>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</si>
  <si>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</si>
  <si>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</si>
  <si>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</si>
  <si>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</si>
  <si>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</si>
  <si>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</si>
  <si>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</si>
  <si>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</si>
  <si>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</si>
  <si>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</si>
  <si>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</si>
  <si>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</si>
  <si>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</si>
  <si>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</si>
  <si>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</si>
  <si>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</si>
  <si>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</si>
  <si>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</si>
  <si>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</si>
  <si>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</si>
  <si>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</si>
  <si>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</si>
  <si>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</si>
  <si>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</si>
  <si>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</si>
  <si>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</si>
  <si>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</si>
  <si>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</si>
  <si>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</si>
  <si>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</si>
  <si>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</si>
  <si>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</si>
  <si>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</si>
  <si>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</si>
  <si>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</si>
  <si>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</si>
  <si>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</si>
  <si>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</si>
  <si>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</si>
  <si>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</si>
  <si>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</si>
  <si>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</si>
  <si>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</si>
  <si>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</si>
  <si>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</si>
  <si>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</si>
  <si>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</si>
  <si>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</si>
  <si>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</si>
  <si>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</si>
  <si>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</si>
  <si>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</si>
  <si>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</si>
  <si>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</si>
  <si>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</si>
  <si>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</si>
  <si>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</si>
  <si>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</si>
  <si>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</si>
  <si>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</si>
  <si>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</si>
  <si>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</si>
  <si>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</si>
  <si>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</si>
  <si>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</si>
  <si>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</si>
  <si>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</si>
  <si>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</si>
  <si>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</si>
  <si>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</si>
  <si>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</si>
  <si>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</si>
  <si>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</si>
  <si>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</si>
  <si>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</si>
  <si>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</si>
  <si>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</si>
  <si>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</si>
  <si>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</si>
  <si>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</si>
  <si>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</si>
  <si>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</si>
  <si>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</si>
  <si>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</si>
  <si>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</si>
  <si>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</si>
  <si>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</si>
  <si>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</si>
  <si>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</si>
  <si>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</si>
  <si>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</si>
  <si>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</si>
  <si>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</si>
  <si>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</si>
  <si>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</si>
  <si>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</si>
  <si>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</si>
  <si>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</si>
  <si>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</si>
  <si>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</si>
  <si>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</si>
  <si>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</si>
  <si>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</si>
  <si>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</si>
  <si>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</si>
  <si>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</si>
  <si>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</si>
  <si>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</si>
  <si>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</si>
  <si>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</si>
  <si>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</si>
  <si>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</si>
  <si>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</si>
  <si>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</si>
  <si>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</si>
  <si>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</si>
  <si>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</si>
  <si>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</si>
  <si>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</si>
  <si>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</si>
  <si>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</si>
  <si>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</si>
  <si>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</si>
  <si>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</si>
  <si>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</si>
  <si>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</si>
  <si>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</si>
  <si>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</si>
  <si>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</si>
  <si>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</si>
  <si>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</si>
  <si>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</si>
  <si>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</si>
  <si>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</si>
  <si>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</si>
  <si>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</si>
  <si>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</si>
  <si>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</si>
  <si>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</si>
  <si>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</si>
  <si>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</si>
  <si>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</si>
  <si>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</si>
  <si>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</si>
  <si>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</si>
  <si>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</si>
  <si>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</si>
  <si>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</si>
  <si>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</si>
  <si>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</si>
  <si>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</si>
  <si>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</si>
  <si>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</si>
  <si>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</si>
  <si>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</si>
  <si>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</si>
  <si>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</si>
  <si>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</si>
  <si>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</si>
  <si>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</si>
  <si>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</si>
  <si>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</si>
  <si>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</si>
  <si>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</si>
  <si>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</si>
  <si>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</si>
  <si>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</si>
  <si>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</si>
  <si>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</si>
  <si>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</si>
  <si>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</si>
  <si>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</si>
  <si>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</si>
  <si>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</si>
  <si>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</si>
  <si>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</si>
  <si>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</si>
  <si>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</si>
  <si>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</si>
  <si>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</si>
  <si>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</si>
  <si>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</si>
  <si>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</si>
  <si>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</si>
  <si>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</si>
  <si>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</si>
  <si>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</si>
  <si>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</si>
  <si>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</si>
  <si>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</si>
  <si>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</si>
  <si>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</si>
  <si>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</si>
  <si>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</si>
  <si>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</si>
  <si>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</si>
  <si>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</si>
  <si>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</si>
  <si>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</si>
  <si>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</si>
  <si>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</si>
  <si>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</si>
  <si>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</si>
  <si>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</si>
  <si>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</si>
  <si>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</si>
  <si>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</si>
  <si>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</si>
  <si>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</si>
  <si>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</si>
  <si>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</si>
  <si>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</si>
  <si>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</si>
  <si>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</si>
  <si>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</si>
  <si>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</si>
  <si>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</si>
  <si>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</si>
  <si>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</si>
  <si>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</si>
  <si>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</si>
  <si>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</si>
  <si>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</si>
  <si>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</si>
  <si>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</si>
  <si>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</si>
  <si>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</si>
  <si>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</si>
  <si>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</si>
  <si>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</si>
  <si>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</si>
  <si>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</si>
  <si>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</si>
  <si>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</si>
  <si>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</si>
  <si>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</si>
  <si>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</si>
  <si>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</si>
  <si>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</si>
  <si>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</si>
  <si>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</si>
  <si>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</si>
  <si>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</si>
  <si>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</si>
  <si>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</si>
  <si>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</si>
  <si>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</si>
  <si>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</si>
  <si>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</si>
  <si>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</si>
  <si>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</si>
  <si>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</si>
  <si>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</si>
  <si>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</si>
  <si>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</si>
  <si>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</si>
  <si>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</si>
  <si>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</si>
  <si>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</si>
  <si>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</si>
  <si>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</si>
  <si>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</si>
  <si>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</si>
  <si>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</si>
  <si>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</si>
  <si>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</si>
  <si>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</si>
  <si>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</si>
  <si>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</si>
  <si>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</si>
  <si>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</si>
  <si>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</si>
  <si>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</si>
  <si>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</si>
  <si>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</si>
  <si>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</si>
  <si>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</si>
  <si>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</si>
  <si>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</si>
  <si>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</si>
  <si>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</si>
  <si>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</si>
  <si>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</si>
  <si>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</si>
  <si>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</si>
  <si>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</si>
  <si>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</si>
  <si>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</si>
  <si>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</si>
  <si>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</si>
  <si>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</si>
  <si>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</si>
  <si>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</si>
  <si>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</si>
  <si>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</si>
  <si>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</si>
  <si>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</si>
  <si>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</si>
  <si>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</si>
  <si>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</si>
  <si>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</si>
  <si>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</si>
  <si>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</si>
  <si>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</si>
  <si>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</si>
  <si>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</si>
  <si>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</si>
  <si>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</si>
  <si>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</si>
  <si>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</si>
  <si>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</si>
  <si>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</si>
  <si>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</si>
  <si>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</si>
  <si>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</si>
  <si>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</si>
  <si>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</si>
  <si>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</si>
  <si>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</si>
  <si>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</si>
  <si>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</si>
  <si>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</si>
  <si>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</si>
  <si>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</si>
  <si>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</si>
  <si>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</si>
  <si>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</si>
  <si>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</si>
  <si>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</si>
  <si>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</si>
  <si>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</si>
  <si>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</si>
  <si>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</si>
  <si>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</si>
  <si>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</si>
  <si>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</si>
  <si>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</si>
  <si>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</si>
  <si>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</si>
  <si>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</si>
  <si>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</si>
  <si>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</si>
  <si>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</si>
  <si>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</si>
  <si>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</si>
  <si>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</si>
  <si>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</si>
  <si>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</si>
  <si>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</si>
  <si>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</si>
  <si>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</si>
  <si>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</si>
  <si>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</si>
  <si>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</si>
  <si>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</si>
  <si>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</si>
  <si>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</si>
  <si>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</si>
  <si>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</si>
  <si>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</si>
  <si>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</si>
  <si>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</si>
  <si>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</si>
  <si>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</si>
  <si>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</si>
  <si>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</si>
  <si>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</si>
  <si>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</si>
  <si>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</si>
  <si>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</si>
  <si>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</si>
  <si>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</si>
  <si>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</si>
  <si>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</si>
  <si>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</si>
  <si>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</si>
  <si>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</si>
  <si>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</si>
  <si>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</si>
  <si>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</si>
  <si>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</si>
  <si>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</si>
  <si>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</si>
  <si>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</si>
  <si>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</si>
  <si>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</si>
  <si>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</si>
  <si>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</si>
  <si>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</si>
  <si>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</si>
  <si>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</si>
  <si>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</si>
  <si>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</si>
  <si>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</si>
  <si>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</si>
  <si>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</si>
  <si>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</si>
  <si>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</si>
  <si>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</si>
  <si>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</si>
  <si>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</si>
  <si>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</si>
  <si>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</si>
  <si>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</si>
  <si>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</si>
  <si>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</si>
  <si>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</si>
  <si>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</si>
  <si>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</si>
  <si>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</si>
  <si>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</si>
  <si>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</si>
  <si>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</si>
  <si>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</si>
  <si>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</si>
  <si>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</si>
  <si>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</si>
  <si>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</si>
  <si>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</si>
  <si>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</si>
  <si>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</si>
  <si>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</si>
  <si>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</si>
  <si>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</si>
  <si>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</si>
  <si>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</si>
  <si>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</si>
  <si>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</si>
  <si>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</si>
  <si>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</si>
  <si>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</si>
  <si>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</si>
  <si>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</si>
  <si>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</si>
  <si>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</si>
  <si>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</si>
  <si>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</si>
  <si>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</si>
  <si>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</si>
  <si>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</si>
  <si>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</si>
  <si>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</si>
  <si>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</si>
  <si>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</si>
  <si>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</si>
  <si>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</si>
  <si>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</si>
  <si>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</si>
  <si>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</si>
  <si>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</si>
  <si>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</si>
  <si>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</si>
  <si>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</si>
  <si>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</si>
  <si>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</si>
  <si>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</si>
  <si>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</si>
  <si>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</si>
  <si>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</si>
  <si>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</si>
  <si>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</si>
  <si>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</si>
  <si>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</si>
  <si>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</si>
  <si>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</si>
  <si>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</si>
  <si>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</si>
  <si>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</si>
  <si>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</si>
  <si>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</si>
  <si>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</si>
  <si>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</si>
  <si>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</si>
  <si>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</si>
  <si>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</si>
  <si>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</si>
  <si>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</si>
  <si>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</si>
  <si>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</si>
  <si>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</si>
  <si>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</si>
  <si>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</si>
  <si>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</si>
  <si>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</si>
  <si>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</si>
  <si>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</si>
  <si>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</si>
  <si>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</si>
  <si>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</si>
  <si>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</si>
  <si>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</si>
  <si>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</si>
  <si>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</si>
  <si>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</si>
  <si>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</si>
  <si>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</si>
  <si>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</si>
  <si>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</si>
  <si>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</si>
  <si>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</si>
  <si>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</si>
  <si>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</si>
  <si>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</si>
  <si>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</si>
  <si>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</si>
  <si>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</si>
  <si>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</si>
  <si>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</si>
  <si>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</si>
  <si>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</si>
  <si>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</si>
  <si>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</si>
  <si>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</si>
  <si>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</si>
  <si>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</si>
  <si>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</si>
  <si>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</si>
  <si>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</si>
  <si>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</si>
  <si>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</si>
  <si>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</si>
  <si>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</si>
  <si>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</si>
  <si>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</si>
  <si>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</si>
  <si>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</si>
  <si>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</si>
  <si>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</si>
  <si>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</si>
  <si>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</si>
  <si>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</si>
  <si>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</si>
  <si>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</si>
  <si>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</si>
  <si>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</si>
  <si>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</si>
  <si>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</si>
  <si>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</si>
  <si>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</si>
  <si>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</si>
  <si>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</si>
  <si>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</si>
  <si>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</si>
  <si>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</si>
  <si>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</si>
  <si>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</si>
  <si>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</si>
  <si>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</si>
  <si>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</si>
  <si>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</si>
  <si>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</si>
  <si>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</si>
  <si>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</si>
  <si>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</si>
  <si>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</si>
  <si>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</si>
  <si>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</si>
  <si>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</si>
  <si>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</si>
  <si>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</si>
  <si>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</si>
  <si>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</si>
  <si>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</si>
  <si>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</si>
  <si>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</si>
  <si>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</si>
  <si>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</si>
  <si>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</si>
  <si>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</si>
  <si>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</si>
  <si>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</si>
  <si>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</si>
  <si>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</si>
  <si>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</si>
  <si>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</si>
  <si>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</si>
  <si>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</si>
  <si>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</si>
  <si>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</si>
  <si>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</si>
  <si>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</si>
  <si>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</si>
  <si>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</si>
  <si>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</si>
  <si>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</si>
  <si>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</si>
  <si>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</si>
  <si>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</si>
  <si>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</si>
  <si>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</si>
  <si>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</si>
  <si>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</si>
  <si>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</si>
  <si>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</si>
  <si>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</si>
  <si>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</si>
  <si>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</si>
  <si>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</si>
  <si>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</si>
  <si>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</si>
  <si>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</si>
  <si>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</si>
  <si>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</si>
  <si>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</si>
  <si>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</si>
  <si>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</si>
  <si>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</si>
  <si>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</si>
  <si>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</si>
  <si>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</si>
  <si>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</si>
  <si>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</si>
  <si>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</si>
  <si>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</si>
  <si>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</si>
  <si>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</si>
  <si>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</si>
  <si>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</si>
  <si>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</si>
  <si>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</si>
  <si>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</si>
  <si>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</si>
  <si>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</si>
  <si>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</si>
  <si>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</si>
  <si>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</si>
  <si>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</si>
  <si>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</si>
  <si>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</si>
  <si>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</si>
  <si>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</si>
  <si>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</si>
  <si>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</si>
  <si>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</si>
  <si>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</si>
  <si>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</si>
  <si>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</si>
  <si>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</si>
  <si>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</si>
  <si>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</si>
  <si>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</si>
  <si>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</si>
  <si>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</si>
  <si>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</si>
  <si>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</si>
  <si>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</si>
  <si>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</si>
  <si>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</si>
  <si>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</si>
  <si>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</si>
  <si>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</si>
  <si>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</si>
  <si>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</si>
  <si>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</si>
  <si>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</si>
  <si>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</si>
  <si>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</si>
  <si>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</si>
  <si>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</si>
  <si>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</si>
  <si>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</si>
  <si>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</si>
  <si>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</si>
  <si>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</si>
  <si>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</si>
  <si>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</si>
  <si>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</si>
  <si>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</si>
  <si>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</si>
  <si>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</si>
  <si>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</si>
  <si>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</si>
  <si>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</si>
  <si>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</si>
  <si>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</si>
  <si>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</si>
  <si>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</si>
  <si>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</si>
  <si>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</si>
  <si>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</si>
  <si>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</si>
  <si>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</si>
  <si>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</si>
  <si>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</si>
  <si>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</si>
  <si>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</si>
  <si>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</si>
  <si>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</si>
  <si>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</si>
  <si>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</si>
  <si>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</si>
  <si>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</si>
  <si>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</si>
  <si>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</si>
  <si>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</si>
  <si>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</si>
  <si>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</si>
  <si>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</si>
  <si>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</si>
  <si>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</si>
  <si>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</si>
  <si>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</si>
  <si>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</si>
  <si>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</si>
  <si>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</si>
  <si>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</si>
  <si>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</si>
  <si>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</si>
  <si>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</si>
  <si>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</si>
  <si>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</si>
  <si>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</si>
  <si>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</si>
  <si>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</si>
  <si>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</si>
  <si>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</si>
  <si>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</si>
  <si>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</si>
  <si>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</si>
  <si>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</si>
  <si>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</si>
  <si>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</si>
  <si>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</si>
  <si>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</si>
  <si>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</si>
  <si>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</si>
  <si>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</si>
  <si>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</si>
  <si>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</si>
  <si>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</si>
  <si>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</si>
  <si>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</si>
  <si>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</si>
  <si>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</si>
  <si>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</si>
  <si>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</si>
  <si>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</si>
  <si>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</si>
  <si>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</si>
  <si>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</si>
  <si>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</si>
  <si>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</si>
  <si>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</si>
  <si>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</si>
  <si>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</si>
  <si>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</si>
  <si>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</si>
  <si>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</si>
  <si>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</si>
  <si>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</si>
  <si>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</si>
  <si>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</si>
  <si>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</si>
  <si>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</si>
  <si>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</si>
  <si>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</si>
  <si>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</si>
  <si>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</si>
  <si>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</si>
  <si>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</si>
  <si>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</si>
  <si>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</si>
  <si>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</si>
  <si>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</si>
  <si>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</si>
  <si>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</si>
  <si>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</si>
  <si>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</si>
  <si>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</si>
  <si>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</si>
  <si>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</si>
  <si>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</si>
  <si>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</si>
  <si>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</si>
  <si>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</si>
  <si>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</si>
  <si>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</si>
  <si>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</si>
  <si>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</si>
  <si>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</si>
  <si>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</si>
  <si>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</si>
  <si>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</si>
  <si>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</si>
  <si>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</si>
  <si>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</si>
  <si>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</si>
  <si>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</si>
  <si>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</si>
  <si>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</si>
  <si>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</si>
  <si>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</si>
  <si>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</si>
  <si>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</si>
  <si>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</si>
  <si>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</si>
  <si>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</si>
  <si>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</si>
  <si>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</si>
  <si>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</si>
  <si>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</si>
  <si>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</si>
  <si>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</si>
  <si>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</si>
  <si>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</si>
  <si>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</si>
  <si>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</si>
  <si>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</si>
  <si>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</si>
  <si>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</si>
  <si>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</si>
  <si>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</si>
  <si>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</si>
  <si>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</si>
  <si>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</si>
  <si>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</si>
  <si>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</si>
  <si>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</si>
  <si>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</si>
  <si>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</si>
  <si>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</si>
  <si>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</si>
  <si>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</si>
  <si>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</si>
  <si>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</si>
  <si>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</si>
  <si>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</si>
  <si>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</si>
  <si>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</si>
  <si>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</si>
  <si>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</si>
  <si>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</si>
  <si>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</si>
  <si>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</si>
  <si>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</si>
  <si>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</si>
  <si>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</si>
  <si>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</si>
  <si>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</si>
  <si>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</si>
  <si>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</si>
  <si>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</si>
  <si>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</si>
  <si>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</si>
  <si>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</si>
  <si>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</si>
  <si>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</si>
  <si>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</si>
  <si>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</si>
  <si>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</si>
  <si>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</si>
  <si>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</si>
  <si>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</si>
  <si>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</si>
  <si>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</si>
  <si>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</si>
  <si>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</si>
  <si>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</si>
  <si>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</si>
  <si>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</si>
  <si>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</si>
  <si>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</si>
  <si>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</si>
  <si>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</si>
  <si>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</si>
  <si>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</si>
  <si>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</si>
  <si>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</si>
  <si>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</si>
  <si>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</si>
  <si>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</si>
  <si>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</si>
  <si>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</si>
  <si>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</si>
  <si>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</si>
  <si>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</si>
  <si>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</si>
  <si>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</si>
  <si>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</si>
  <si>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</si>
  <si>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</si>
  <si>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</si>
  <si>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</si>
  <si>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</si>
  <si>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</si>
  <si>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</si>
  <si>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</si>
  <si>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</si>
  <si>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</si>
  <si>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</si>
  <si>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</si>
  <si>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</si>
  <si>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</si>
  <si>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</si>
  <si>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</si>
  <si>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</si>
  <si>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</si>
  <si>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</si>
  <si>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</si>
  <si>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</si>
  <si>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</si>
  <si>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</si>
  <si>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</si>
  <si>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</si>
  <si>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</si>
  <si>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</si>
  <si>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</si>
  <si>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</si>
  <si>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</si>
  <si>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</si>
  <si>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</si>
  <si>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</si>
  <si>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</si>
  <si>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</si>
  <si>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</si>
  <si>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</si>
  <si>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</si>
  <si>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</si>
  <si>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</si>
  <si>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</si>
  <si>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</si>
  <si>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</si>
  <si>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</si>
  <si>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</si>
  <si>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</si>
  <si>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</si>
  <si>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</si>
  <si>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</si>
  <si>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</si>
  <si>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</si>
  <si>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</si>
  <si>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</si>
  <si>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</si>
  <si>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</si>
  <si>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</si>
  <si>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</si>
  <si>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</si>
  <si>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</si>
  <si>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</si>
  <si>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</si>
  <si>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</si>
  <si>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</si>
  <si>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</si>
  <si>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</si>
  <si>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</si>
  <si>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</si>
  <si>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</si>
  <si>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</si>
  <si>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</si>
  <si>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</si>
  <si>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</si>
  <si>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</si>
  <si>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</si>
  <si>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</si>
  <si>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</si>
  <si>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</si>
  <si>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</si>
  <si>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</si>
  <si>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</si>
  <si>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</si>
  <si>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</si>
  <si>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</si>
  <si>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</si>
  <si>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</si>
  <si>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</si>
  <si>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</si>
  <si>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</si>
  <si>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</si>
  <si>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</si>
  <si>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</si>
  <si>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</si>
  <si>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</si>
  <si>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</si>
  <si>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</si>
  <si>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</si>
  <si>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</si>
  <si>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</si>
  <si>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</si>
  <si>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</si>
  <si>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</si>
  <si>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</si>
  <si>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</si>
  <si>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</si>
  <si>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</si>
  <si>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</si>
  <si>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</si>
  <si>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</si>
  <si>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</si>
  <si>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</si>
  <si>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</si>
  <si>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</si>
  <si>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</si>
  <si>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</si>
  <si>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</si>
  <si>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</si>
  <si>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</si>
  <si>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</si>
  <si>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</si>
  <si>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</si>
  <si>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</si>
  <si>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</si>
  <si>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</si>
  <si>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</si>
  <si>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</si>
  <si>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</si>
  <si>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</si>
  <si>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</si>
  <si>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</si>
  <si>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</si>
  <si>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</si>
  <si>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</si>
  <si>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</si>
  <si>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</si>
  <si>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</si>
  <si>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</si>
  <si>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</si>
  <si>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</si>
  <si>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</si>
  <si>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</si>
  <si>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</si>
  <si>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</si>
  <si>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</si>
  <si>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</si>
  <si>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</si>
  <si>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</si>
  <si>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</si>
  <si>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</si>
  <si>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</si>
  <si>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</si>
  <si>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</si>
  <si>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</si>
  <si>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</si>
  <si>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</si>
  <si>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</si>
  <si>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</si>
  <si>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</si>
  <si>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</si>
  <si>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</si>
  <si>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</si>
  <si>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</si>
  <si>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</si>
  <si>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</si>
  <si>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</si>
  <si>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</si>
  <si>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</si>
  <si>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</si>
  <si>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</si>
  <si>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</si>
  <si>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</si>
  <si>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</si>
  <si>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</si>
  <si>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</si>
  <si>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</si>
  <si>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</si>
  <si>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</si>
  <si>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</si>
  <si>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</si>
  <si>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</si>
  <si>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</si>
  <si>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</si>
  <si>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</si>
  <si>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</si>
  <si>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</si>
  <si>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</si>
  <si>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</si>
  <si>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</si>
  <si>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</si>
  <si>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</si>
  <si>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</si>
  <si>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</si>
  <si>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</si>
  <si>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</si>
  <si>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</si>
  <si>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</si>
  <si>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</si>
  <si>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</si>
  <si>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</si>
  <si>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</si>
  <si>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</si>
  <si>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</si>
  <si>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</si>
  <si>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</si>
  <si>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</si>
  <si>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</si>
  <si>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</si>
  <si>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</si>
  <si>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</si>
  <si>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</si>
  <si>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</si>
  <si>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</si>
  <si>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</si>
  <si>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</si>
  <si>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</si>
  <si>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</si>
  <si>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</si>
  <si>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</si>
  <si>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</si>
  <si>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</si>
  <si>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</si>
  <si>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</si>
  <si>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</si>
  <si>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</si>
  <si>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</si>
  <si>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</si>
  <si>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</si>
  <si>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</si>
  <si>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</si>
  <si>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</si>
  <si>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</si>
  <si>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</si>
  <si>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</si>
  <si>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</si>
  <si>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</si>
  <si>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</si>
  <si>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</si>
  <si>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</si>
  <si>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</si>
  <si>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</si>
  <si>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</si>
  <si>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</si>
  <si>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</si>
  <si>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</si>
  <si>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</si>
  <si>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</si>
  <si>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</si>
  <si>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</si>
  <si>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</si>
  <si>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</si>
  <si>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</si>
  <si>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</si>
  <si>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</si>
  <si>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</si>
  <si>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</si>
  <si>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</si>
  <si>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</si>
  <si>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</si>
  <si>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</si>
  <si>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</si>
  <si>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</si>
  <si>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</si>
  <si>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</si>
  <si>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</si>
  <si>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</si>
  <si>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</si>
  <si>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</si>
  <si>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</si>
  <si>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</si>
  <si>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</si>
  <si>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</si>
  <si>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</si>
  <si>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</si>
  <si>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</si>
  <si>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</si>
  <si>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</si>
  <si>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</si>
  <si>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</si>
  <si>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</si>
  <si>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</si>
  <si>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</si>
  <si>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</si>
  <si>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</si>
  <si>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</si>
  <si>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</si>
  <si>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</si>
  <si>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</si>
  <si>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</si>
  <si>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</si>
  <si>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</si>
  <si>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</si>
  <si>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</si>
  <si>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</si>
  <si>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</si>
  <si>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</si>
  <si>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</si>
  <si>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</si>
  <si>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</si>
  <si>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</si>
  <si>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</si>
  <si>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</si>
  <si>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</si>
  <si>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</si>
  <si>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</si>
  <si>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</si>
  <si>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</si>
  <si>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</si>
  <si>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</si>
  <si>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</si>
  <si>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</si>
  <si>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</si>
  <si>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</si>
  <si>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</si>
  <si>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</si>
  <si>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</si>
  <si>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</si>
  <si>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</si>
  <si>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</si>
  <si>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</si>
  <si>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</si>
  <si>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</si>
  <si>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</si>
  <si>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</si>
  <si>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</si>
  <si>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</si>
  <si>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</si>
  <si>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</si>
  <si>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</si>
  <si>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</si>
  <si>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</si>
  <si>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</si>
  <si>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</si>
  <si>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</si>
  <si>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</si>
  <si>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</si>
  <si>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</si>
  <si>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</si>
  <si>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</si>
  <si>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</si>
  <si>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</si>
  <si>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</si>
  <si>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</si>
  <si>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</si>
  <si>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</si>
  <si>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</si>
  <si>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</si>
  <si>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</si>
  <si>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</si>
  <si>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</si>
  <si>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</si>
  <si>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</si>
  <si>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</si>
  <si>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</si>
  <si>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</si>
  <si>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</si>
  <si>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</si>
  <si>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</si>
  <si>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</si>
  <si>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</si>
  <si>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</si>
  <si>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</si>
  <si>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</si>
  <si>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</si>
  <si>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</si>
  <si>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</si>
  <si>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</si>
  <si>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</si>
  <si>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</si>
  <si>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</si>
  <si>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</si>
  <si>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</si>
  <si>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</si>
  <si>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</si>
  <si>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</si>
  <si>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</si>
  <si>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</si>
  <si>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</si>
  <si>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</si>
  <si>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</si>
  <si>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</si>
  <si>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</si>
  <si>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</si>
  <si>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</si>
  <si>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</si>
  <si>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</si>
  <si>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</si>
  <si>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</si>
  <si>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</si>
  <si>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</si>
  <si>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</si>
  <si>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</si>
  <si>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</si>
  <si>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</si>
  <si>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</si>
  <si>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</si>
  <si>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</si>
  <si>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</si>
  <si>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</si>
  <si>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</si>
  <si>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</si>
  <si>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</si>
  <si>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</si>
  <si>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</si>
  <si>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</si>
  <si>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</si>
  <si>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</si>
  <si>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</si>
  <si>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</si>
  <si>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</si>
  <si>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</si>
  <si>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</si>
  <si>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</si>
  <si>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</si>
  <si>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</si>
  <si>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</si>
  <si>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</si>
  <si>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</si>
  <si>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</si>
  <si>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</si>
  <si>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</si>
  <si>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</si>
  <si>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</si>
  <si>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</si>
  <si>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</si>
  <si>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</si>
  <si>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</si>
  <si>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</si>
  <si>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</si>
  <si>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</si>
  <si>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</si>
  <si>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</si>
  <si>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</si>
  <si>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</si>
  <si>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</si>
  <si>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</si>
  <si>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</si>
  <si>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</si>
  <si>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</si>
  <si>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</si>
  <si>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</si>
  <si>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</si>
  <si>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</si>
  <si>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</si>
  <si>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</si>
  <si>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</si>
  <si>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</si>
  <si>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</si>
  <si>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</si>
  <si>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</si>
  <si>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</si>
  <si>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</si>
  <si>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</si>
  <si>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</si>
  <si>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</si>
  <si>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</si>
  <si>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</si>
  <si>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</si>
  <si>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</si>
  <si>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</si>
  <si>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</si>
  <si>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</si>
  <si>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</si>
  <si>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</si>
  <si>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</si>
  <si>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</si>
  <si>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</si>
  <si>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</si>
  <si>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</si>
  <si>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</si>
  <si>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</si>
  <si>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</si>
  <si>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</si>
  <si>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</si>
  <si>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</si>
  <si>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</si>
  <si>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</si>
  <si>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</si>
  <si>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</si>
  <si>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</si>
  <si>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</si>
  <si>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</si>
  <si>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</si>
  <si>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</si>
  <si>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</si>
  <si>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</si>
  <si>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</si>
  <si>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</si>
  <si>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</si>
  <si>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</si>
  <si>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</si>
  <si>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</si>
  <si>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</si>
  <si>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</si>
  <si>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</si>
  <si>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</si>
  <si>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</si>
  <si>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</si>
  <si>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</si>
  <si>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</si>
  <si>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</si>
  <si>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</si>
  <si>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</si>
  <si>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</si>
  <si>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</si>
  <si>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</si>
  <si>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</si>
  <si>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</si>
  <si>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</si>
  <si>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</si>
  <si>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</si>
  <si>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</si>
  <si>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</si>
  <si>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</si>
  <si>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</si>
  <si>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</si>
  <si>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</si>
  <si>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</si>
  <si>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</si>
  <si>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</si>
  <si>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</si>
  <si>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</si>
  <si>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</si>
  <si>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</si>
  <si>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</si>
  <si>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</si>
  <si>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</si>
  <si>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</si>
  <si>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</si>
  <si>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</si>
  <si>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</si>
  <si>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</si>
  <si>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</si>
  <si>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</si>
  <si>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</si>
  <si>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</si>
  <si>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</si>
  <si>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</si>
  <si>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</si>
  <si>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</si>
  <si>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</si>
  <si>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</si>
  <si>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</si>
  <si>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</si>
  <si>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</si>
  <si>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</si>
  <si>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</si>
  <si>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</si>
  <si>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</si>
  <si>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</si>
  <si>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</si>
  <si>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</si>
  <si>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</si>
  <si>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</si>
  <si>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</si>
  <si>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</si>
  <si>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</si>
  <si>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</si>
  <si>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</si>
  <si>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</si>
  <si>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</si>
  <si>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</si>
  <si>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</si>
  <si>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</si>
  <si>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</si>
  <si>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</si>
  <si>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</si>
  <si>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</si>
  <si>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</si>
  <si>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</si>
  <si>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</si>
  <si>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</si>
  <si>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</si>
  <si>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</si>
  <si>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</si>
  <si>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</si>
  <si>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</si>
  <si>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</si>
  <si>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</si>
  <si>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</si>
  <si>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</si>
  <si>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</si>
  <si>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</si>
  <si>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</si>
  <si>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</si>
  <si>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</si>
  <si>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</si>
  <si>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</si>
  <si>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</si>
  <si>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</si>
  <si>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</si>
  <si>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</si>
  <si>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</si>
  <si>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</si>
  <si>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</si>
  <si>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</si>
  <si>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</si>
  <si>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</si>
  <si>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</si>
  <si>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</si>
  <si>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</si>
  <si>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</si>
  <si>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</si>
  <si>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</si>
  <si>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</si>
  <si>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</si>
  <si>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</si>
  <si>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</si>
  <si>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</si>
  <si>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</si>
  <si>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</si>
  <si>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</si>
  <si>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</si>
  <si>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</si>
  <si>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</si>
  <si>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</si>
  <si>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</si>
  <si>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</si>
  <si>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</si>
  <si>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</si>
  <si>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</si>
  <si>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</si>
  <si>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</si>
  <si>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</si>
  <si>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</si>
  <si>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</si>
  <si>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</si>
  <si>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</si>
  <si>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</si>
  <si>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</si>
  <si>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</si>
  <si>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</si>
  <si>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</si>
  <si>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</si>
  <si>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</si>
  <si>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</si>
  <si>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</si>
  <si>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</si>
  <si>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</si>
  <si>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</si>
  <si>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</si>
  <si>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</si>
  <si>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</si>
  <si>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</si>
  <si>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</si>
  <si>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</si>
  <si>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</si>
  <si>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</si>
  <si>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</si>
  <si>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</si>
  <si>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</si>
  <si>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</si>
  <si>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</si>
  <si>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</si>
  <si>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</si>
  <si>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</si>
  <si>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</si>
  <si>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</si>
  <si>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</si>
  <si>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</si>
  <si>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</si>
  <si>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</si>
  <si>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</si>
  <si>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</si>
  <si>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</si>
  <si>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</si>
  <si>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</si>
  <si>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</si>
  <si>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</si>
  <si>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</si>
  <si>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</si>
  <si>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</si>
  <si>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</si>
  <si>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</si>
  <si>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</si>
  <si>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</si>
  <si>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</si>
  <si>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</si>
  <si>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</si>
  <si>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</si>
  <si>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</si>
  <si>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</si>
  <si>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</si>
  <si>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</si>
  <si>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</si>
  <si>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</si>
  <si>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</si>
  <si>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</si>
  <si>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</si>
  <si>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</si>
  <si>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</si>
  <si>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</si>
  <si>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</si>
  <si>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</si>
  <si>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</si>
  <si>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</si>
  <si>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</si>
  <si>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</si>
  <si>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</si>
  <si>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</si>
  <si>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</si>
  <si>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</si>
  <si>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</si>
  <si>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</si>
  <si>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</si>
  <si>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</si>
  <si>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</si>
  <si>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</si>
  <si>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</si>
  <si>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</si>
  <si>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</si>
  <si>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</si>
  <si>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</si>
  <si>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</si>
  <si>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</si>
  <si>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</si>
  <si>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</si>
  <si>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</si>
  <si>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</si>
  <si>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</si>
  <si>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</si>
  <si>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</si>
  <si>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</si>
  <si>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</si>
  <si>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</si>
  <si>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</si>
  <si>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</si>
  <si>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</si>
  <si>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</si>
  <si>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</si>
  <si>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</si>
  <si>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</si>
  <si>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</si>
  <si>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</si>
  <si>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</si>
  <si>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</si>
  <si>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</si>
  <si>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</si>
  <si>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</si>
  <si>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</si>
  <si>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</si>
  <si>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</si>
  <si>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</si>
  <si>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</si>
  <si>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</si>
  <si>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</si>
  <si>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</si>
  <si>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</si>
  <si>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</si>
  <si>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</si>
  <si>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</si>
  <si>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</si>
  <si>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</si>
  <si>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</si>
  <si>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</si>
  <si>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</si>
  <si>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</si>
  <si>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</si>
  <si>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</si>
  <si>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</si>
  <si>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</si>
  <si>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</si>
  <si>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</si>
  <si>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</si>
  <si>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</si>
  <si>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</si>
  <si>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</si>
  <si>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</si>
  <si>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</si>
  <si>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</si>
  <si>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</si>
  <si>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</si>
  <si>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</si>
  <si>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</si>
  <si>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</si>
  <si>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</si>
  <si>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</si>
  <si>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</si>
  <si>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</si>
  <si>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</si>
  <si>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</si>
  <si>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</si>
  <si>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</si>
  <si>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</si>
  <si>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</si>
  <si>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</si>
  <si>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</si>
  <si>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</si>
  <si>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</si>
  <si>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</si>
  <si>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</si>
  <si>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</si>
  <si>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</si>
  <si>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</si>
  <si>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</si>
  <si>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</si>
  <si>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</si>
  <si>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</si>
  <si>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</si>
  <si>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</si>
  <si>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</si>
  <si>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</si>
  <si>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</si>
  <si>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</si>
  <si>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</si>
  <si>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</si>
  <si>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</si>
  <si>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</si>
  <si>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</si>
  <si>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</si>
  <si>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</si>
  <si>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</si>
  <si>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</si>
  <si>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</si>
  <si>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</si>
  <si>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</si>
  <si>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</si>
  <si>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</si>
  <si>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</si>
  <si>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</si>
  <si>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</si>
  <si>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</si>
  <si>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</si>
  <si>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</si>
  <si>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</si>
  <si>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</si>
  <si>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</si>
  <si>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</si>
  <si>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</si>
  <si>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</si>
  <si>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</si>
  <si>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</si>
  <si>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</si>
  <si>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</si>
  <si>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</si>
  <si>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</si>
  <si>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</si>
  <si>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</si>
  <si>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</si>
  <si>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</si>
  <si>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</si>
  <si>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</si>
  <si>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</si>
  <si>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</si>
  <si>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</si>
  <si>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</si>
  <si>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</si>
  <si>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</si>
  <si>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</si>
  <si>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</si>
  <si>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</si>
  <si>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</si>
  <si>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</si>
  <si>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</si>
  <si>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</si>
  <si>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</si>
  <si>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</si>
  <si>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</si>
  <si>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</si>
  <si>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</si>
  <si>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</si>
  <si>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</si>
  <si>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</si>
  <si>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</si>
  <si>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</si>
  <si>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</si>
  <si>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</si>
  <si>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</si>
  <si>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</si>
  <si>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</si>
  <si>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</si>
  <si>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</si>
  <si>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</si>
  <si>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</si>
  <si>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</si>
  <si>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</si>
  <si>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</si>
  <si>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</si>
  <si>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</si>
  <si>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</si>
  <si>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</si>
  <si>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</si>
  <si>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</si>
  <si>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</si>
  <si>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</si>
  <si>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</si>
  <si>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</si>
  <si>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</si>
  <si>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</si>
  <si>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</si>
  <si>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</si>
  <si>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</si>
  <si>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</si>
  <si>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</si>
  <si>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</si>
  <si>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</si>
  <si>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</si>
  <si>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</si>
  <si>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</si>
  <si>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</si>
  <si>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</si>
  <si>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</si>
  <si>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</si>
  <si>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</si>
  <si>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</si>
  <si>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</si>
  <si>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</si>
  <si>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</si>
  <si>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</si>
  <si>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</si>
  <si>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</si>
  <si>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</si>
  <si>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</si>
  <si>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</si>
  <si>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</si>
  <si>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</si>
  <si>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</si>
  <si>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</si>
  <si>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</si>
  <si>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</si>
  <si>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</si>
  <si>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</si>
  <si>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</si>
  <si>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</si>
  <si>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</si>
  <si>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</si>
  <si>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</si>
  <si>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</si>
  <si>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</si>
  <si>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</si>
  <si>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</si>
  <si>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</si>
  <si>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</si>
  <si>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</si>
  <si>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</si>
  <si>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</si>
  <si>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</si>
  <si>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</si>
  <si>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</si>
  <si>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</si>
  <si>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</si>
  <si>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</si>
  <si>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</si>
  <si>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</si>
  <si>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</si>
  <si>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</si>
  <si>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</si>
  <si>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</si>
  <si>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</si>
  <si>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</si>
  <si>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</si>
  <si>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</si>
  <si>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</si>
  <si>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</si>
  <si>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</si>
  <si>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</si>
  <si>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</si>
  <si>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</si>
  <si>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</si>
  <si>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</si>
  <si>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</si>
  <si>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</si>
  <si>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</si>
  <si>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</si>
  <si>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</si>
  <si>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</si>
  <si>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</si>
  <si>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</si>
  <si>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</si>
  <si>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</si>
  <si>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</si>
  <si>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</si>
  <si>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</si>
  <si>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</si>
  <si>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</si>
  <si>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</si>
  <si>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</si>
  <si>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</si>
  <si>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</si>
  <si>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</si>
  <si>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</si>
  <si>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</si>
  <si>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</si>
  <si>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</si>
  <si>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</si>
  <si>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</si>
  <si>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</si>
  <si>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</si>
  <si>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</si>
  <si>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</si>
  <si>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</si>
  <si>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</si>
  <si>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</si>
  <si>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</si>
  <si>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</si>
  <si>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</si>
  <si>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</si>
  <si>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</si>
  <si>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</si>
  <si>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</si>
  <si>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</si>
  <si>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</si>
  <si>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</si>
  <si>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</si>
  <si>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</si>
  <si>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</si>
  <si>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</si>
  <si>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</si>
  <si>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</si>
  <si>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</si>
  <si>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</si>
  <si>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</si>
  <si>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</si>
  <si>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</si>
  <si>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</si>
  <si>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</si>
  <si>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</si>
  <si>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</si>
  <si>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</si>
  <si>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</si>
  <si>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</si>
  <si>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</si>
  <si>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</si>
  <si>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</si>
  <si>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</si>
  <si>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</si>
  <si>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</si>
  <si>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</si>
  <si>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</si>
  <si>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</si>
  <si>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</si>
  <si>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</si>
  <si>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</si>
  <si>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</si>
  <si>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</si>
  <si>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</si>
  <si>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</si>
  <si>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</si>
  <si>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</si>
  <si>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</si>
  <si>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</si>
  <si>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</si>
  <si>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</si>
  <si>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</si>
  <si>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</si>
  <si>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</si>
  <si>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</si>
  <si>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</si>
  <si>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</si>
  <si>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</si>
  <si>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</si>
  <si>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</si>
  <si>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</si>
  <si>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</si>
  <si>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</si>
  <si>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</si>
  <si>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</si>
  <si>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</si>
  <si>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</si>
  <si>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</si>
  <si>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</si>
  <si>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</si>
  <si>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</si>
  <si>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</si>
  <si>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</si>
  <si>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</si>
  <si>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</si>
  <si>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</si>
  <si>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</si>
  <si>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</si>
  <si>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</si>
  <si>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</si>
  <si>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</si>
  <si>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</si>
  <si>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</si>
  <si>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</si>
  <si>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</si>
  <si>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</si>
  <si>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</si>
  <si>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</si>
  <si>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</si>
  <si>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</si>
  <si>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</si>
  <si>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</si>
  <si>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</si>
  <si>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</si>
  <si>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</si>
  <si>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</si>
  <si>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</si>
  <si>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</si>
  <si>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</si>
  <si>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</si>
  <si>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</si>
  <si>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</si>
  <si>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</si>
  <si>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</si>
  <si>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</si>
  <si>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</si>
  <si>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</si>
  <si>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</si>
  <si>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</si>
  <si>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</si>
  <si>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</si>
  <si>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</si>
  <si>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</si>
  <si>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</si>
  <si>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</si>
  <si>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</si>
  <si>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</si>
  <si>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</si>
  <si>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</si>
  <si>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</si>
  <si>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</si>
  <si>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</si>
  <si>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</si>
  <si>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</si>
  <si>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</si>
  <si>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</si>
  <si>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</si>
  <si>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</si>
  <si>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</si>
  <si>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</si>
  <si>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</si>
  <si>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</si>
  <si>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</si>
  <si>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</si>
  <si>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</si>
  <si>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</si>
  <si>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</si>
  <si>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</si>
  <si>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</si>
  <si>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</si>
  <si>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</si>
  <si>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</si>
  <si>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</si>
  <si>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</si>
  <si>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</si>
  <si>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</si>
  <si>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</si>
  <si>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</si>
  <si>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</si>
  <si>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</si>
  <si>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</si>
  <si>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</si>
  <si>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</si>
  <si>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</si>
  <si>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</si>
  <si>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</si>
  <si>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</si>
  <si>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</si>
  <si>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</si>
  <si>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</si>
  <si>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</si>
  <si>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</si>
  <si>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</si>
  <si>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</si>
  <si>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</si>
  <si>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</si>
  <si>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</si>
  <si>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</si>
  <si>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</si>
  <si>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</si>
  <si>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</si>
  <si>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</si>
  <si>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</si>
  <si>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</si>
  <si>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</si>
  <si>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</si>
  <si>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</si>
  <si>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</si>
  <si>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</si>
  <si>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</si>
  <si>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</si>
  <si>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</si>
  <si>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</si>
  <si>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</si>
  <si>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</si>
  <si>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</si>
  <si>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</si>
  <si>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</si>
  <si>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</si>
  <si>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</si>
  <si>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</si>
  <si>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</si>
  <si>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</si>
  <si>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</si>
  <si>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</si>
  <si>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</si>
  <si>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</si>
  <si>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</si>
  <si>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</si>
  <si>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</si>
  <si>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</si>
  <si>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</si>
  <si>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</si>
  <si>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</si>
  <si>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</si>
  <si>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</si>
  <si>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</si>
  <si>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</si>
  <si>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</si>
  <si>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</si>
  <si>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</si>
  <si>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</si>
  <si>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</si>
  <si>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</si>
  <si>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</si>
  <si>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</si>
  <si>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</si>
  <si>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</si>
  <si>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</si>
  <si>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</si>
  <si>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</si>
  <si>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</si>
  <si>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</si>
  <si>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</si>
  <si>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</si>
  <si>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</si>
  <si>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</si>
  <si>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</si>
  <si>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</si>
  <si>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</si>
  <si>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</si>
  <si>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</si>
  <si>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</si>
  <si>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</si>
  <si>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</si>
  <si>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</si>
  <si>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</si>
  <si>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</si>
  <si>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</si>
  <si>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</si>
  <si>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</si>
  <si>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</si>
  <si>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</si>
  <si>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</si>
  <si>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</si>
  <si>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</si>
  <si>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</si>
  <si>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</si>
  <si>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</si>
  <si>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</si>
  <si>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</si>
  <si>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</si>
  <si>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</si>
  <si>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</si>
  <si>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</si>
  <si>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</si>
  <si>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</si>
  <si>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</si>
  <si>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</si>
  <si>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</si>
  <si>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</si>
  <si>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</si>
  <si>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</si>
  <si>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</si>
  <si>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</si>
  <si>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</si>
  <si>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</si>
  <si>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</si>
  <si>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</si>
  <si>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</si>
  <si>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</si>
  <si>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</si>
  <si>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</si>
  <si>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</si>
  <si>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</si>
  <si>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</si>
  <si>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</si>
  <si>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</si>
  <si>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</si>
  <si>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</si>
  <si>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</si>
  <si>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</si>
  <si>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</si>
  <si>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</si>
  <si>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</si>
  <si>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</si>
  <si>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</si>
  <si>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</si>
  <si>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</si>
  <si>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</si>
  <si>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</si>
  <si>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</si>
  <si>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</si>
  <si>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</si>
  <si>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</si>
  <si>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</si>
  <si>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</si>
  <si>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</si>
  <si>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</si>
  <si>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</si>
  <si>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</si>
  <si>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</si>
  <si>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</si>
  <si>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</si>
  <si>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</si>
  <si>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</si>
  <si>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</si>
  <si>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</si>
  <si>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</si>
  <si>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</si>
  <si>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</si>
  <si>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</si>
  <si>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</si>
  <si>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</si>
  <si>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</si>
  <si>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</si>
  <si>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</si>
  <si>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</si>
  <si>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</si>
  <si>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</si>
  <si>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</si>
  <si>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</si>
  <si>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</si>
  <si>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</si>
  <si>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</si>
  <si>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</si>
  <si>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</si>
  <si>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</si>
  <si>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</si>
  <si>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</si>
  <si>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</si>
  <si>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</si>
  <si>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</si>
  <si>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</si>
  <si>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</si>
  <si>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</si>
  <si>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</si>
  <si>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</si>
  <si>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</si>
  <si>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</si>
  <si>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</si>
  <si>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</si>
  <si>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</si>
  <si>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</si>
  <si>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</si>
  <si>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</si>
  <si>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</si>
  <si>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</si>
  <si>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</si>
  <si>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</si>
  <si>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</si>
  <si>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</si>
  <si>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</si>
  <si>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</si>
  <si>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</si>
  <si>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</si>
  <si>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</si>
  <si>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</si>
  <si>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</si>
  <si>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</si>
  <si>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</si>
  <si>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</si>
  <si>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</si>
  <si>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</si>
  <si>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</si>
  <si>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</si>
  <si>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</si>
  <si>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</si>
  <si>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</si>
  <si>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</si>
  <si>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</si>
  <si>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</si>
  <si>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</si>
  <si>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</si>
  <si>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</si>
  <si>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</si>
  <si>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</si>
  <si>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</si>
  <si>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</si>
  <si>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</si>
  <si>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</si>
  <si>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</si>
  <si>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</si>
  <si>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</si>
  <si>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</si>
  <si>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</si>
  <si>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</si>
  <si>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</si>
  <si>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</si>
  <si>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</si>
  <si>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</si>
  <si>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</si>
  <si>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</si>
  <si>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</si>
  <si>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</si>
  <si>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</si>
  <si>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</si>
  <si>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</si>
  <si>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</si>
  <si>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</si>
  <si>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</si>
  <si>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</si>
  <si>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</si>
  <si>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</si>
  <si>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</si>
  <si>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PCM-20251009-00000513</t>
  </si>
  <si>
    <t>Site located inside navy base and security refused team to enter the site with pg team still in main gate and Saudi coordinate involved to try to get permission for pg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</si>
  <si>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</si>
  <si>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</si>
  <si>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</si>
  <si>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</si>
  <si>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</si>
  <si>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</si>
  <si>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</si>
  <si>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</si>
  <si>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</si>
  <si>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</si>
  <si>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</si>
  <si>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</si>
  <si>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</si>
  <si>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</si>
  <si>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</si>
  <si>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</si>
  <si>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</si>
  <si>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</si>
  <si>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</si>
  <si>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</si>
  <si>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</si>
  <si>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</si>
  <si>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</si>
  <si>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</si>
  <si>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</si>
  <si>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</si>
  <si>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</si>
  <si>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</si>
  <si>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</si>
  <si>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</si>
  <si>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</si>
  <si>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</si>
  <si>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</si>
  <si>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</si>
  <si>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</si>
  <si>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</si>
  <si>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</si>
  <si>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</si>
  <si>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</si>
  <si>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</si>
  <si>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</si>
  <si>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</si>
  <si>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</si>
  <si>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</si>
  <si>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</si>
  <si>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</si>
  <si>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</si>
  <si>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</si>
  <si>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</si>
  <si>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</si>
  <si>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</si>
  <si>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</si>
  <si>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</si>
  <si>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</si>
  <si>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</si>
  <si>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</si>
  <si>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</si>
  <si>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</si>
  <si>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</si>
  <si>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</si>
  <si>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</si>
  <si>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</si>
  <si>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</si>
  <si>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</si>
  <si>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</si>
  <si>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</si>
  <si>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</si>
  <si>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</si>
  <si>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</si>
  <si>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</si>
  <si>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</si>
  <si>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</si>
  <si>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</si>
  <si>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</si>
  <si>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</si>
  <si>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</si>
  <si>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</si>
  <si>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</si>
  <si>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</si>
  <si>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</si>
  <si>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</si>
  <si>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</si>
  <si>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</si>
  <si>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</si>
  <si>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</si>
  <si>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</si>
  <si>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</si>
  <si>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</si>
  <si>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PCM-20251009-00001010 </t>
  </si>
  <si>
    <t>60 m</t>
  </si>
  <si>
    <t xml:space="preserve"> PCM-20251009-00001015 </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</si>
  <si>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</si>
  <si>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</si>
  <si>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</si>
  <si>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</si>
  <si>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</si>
  <si>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</si>
  <si>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</si>
  <si>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</si>
  <si>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</si>
  <si>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</si>
  <si>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</si>
  <si>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</si>
  <si>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PCM-20251009-00001100</t>
  </si>
  <si>
    <t xml:space="preserve">LTE sector down due to REC module issue </t>
  </si>
  <si>
    <t>TT-20251008-01666 // NA</t>
  </si>
  <si>
    <t xml:space="preserve">ETA 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</si>
</sst>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2" fillId="0" borderId="0" xfId="0" applyFont="1"/>
    <xf numFmtId="164" fontId="29" fillId="2" borderId="1" xfId="0" applyNumberFormat="1" applyFont="1" applyFill="1" applyBorder="1" applyAlignment="1">
      <alignment horizontal="center" vertical="center" wrapText="1"/>
    </xf>
    <xf numFmtId="0" fontId="33" fillId="0" borderId="0" xfId="0" applyFont="1"/>
    <xf numFmtId="22" fontId="26" fillId="0" borderId="8" xfId="0" applyNumberFormat="1" applyFont="1" applyBorder="1" applyAlignment="1">
      <alignment horizontal="center" vertical="center"/>
    </xf>
    <xf numFmtId="0" fontId="26" fillId="0"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8" totalsRowShown="0" headerRowDxfId="157" dataDxfId="156" headerRowBorderDxfId="154" tableBorderDxfId="155" totalsRowBorderDxfId="153">
  <autoFilter ref="A1:CJ1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4" totalsRowShown="0" headerRowDxfId="48" dataDxfId="47" headerRowBorderDxfId="45" tableBorderDxfId="46" totalsRowBorderDxfId="44">
  <autoFilter ref="A1:L4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7" totalsRowShown="0" headerRowDxfId="31" dataDxfId="30" headerRowBorderDxfId="28" tableBorderDxfId="29">
  <autoFilter ref="A1:L1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4" totalsRowShown="0" headerRowDxfId="15" dataDxfId="14" headerRowBorderDxfId="12" tableBorderDxfId="13">
  <autoFilter ref="A1:L2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F4" sqref="F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5"/>
      <c r="N1" s="165"/>
      <c r="O1" s="165"/>
    </row>
    <row r="2" spans="1:15" s="70" customFormat="1" ht="70.5" customHeight="1">
      <c r="A2" s="68" t="s">
        <v>38963</v>
      </c>
      <c r="B2" s="65" t="str">
        <f>IFERROR(VLOOKUP(D2,DB!A:K,11,0),"")</f>
        <v>R1</v>
      </c>
      <c r="C2" s="65">
        <v>1</v>
      </c>
      <c r="D2" s="85" t="s">
        <v>17807</v>
      </c>
      <c r="E2" s="69" t="s">
        <v>38964</v>
      </c>
      <c r="F2" s="82">
        <v>45662.948425925926</v>
      </c>
      <c r="G2" s="72">
        <f ca="1">IFERROR(NOW()-F2,"")</f>
        <v>276.58428402777645</v>
      </c>
      <c r="H2" s="82">
        <v>45662.943402777775</v>
      </c>
      <c r="I2" s="65" t="str">
        <f>IFERROR(VLOOKUP(D2,DB!A:F,6,0),"")</f>
        <v>Generator-SG</v>
      </c>
      <c r="J2" s="65" t="str">
        <f>IFERROR(VLOOKUP(D2,DB!A:G,7,0),"")</f>
        <v>Dead</v>
      </c>
      <c r="K2" s="73" t="s">
        <v>38965</v>
      </c>
      <c r="L2" s="71" t="str">
        <f>IFERROR(VLOOKUP(D2,DB!A:I,9,0),"")</f>
        <v>Latis</v>
      </c>
    </row>
    <row r="3" spans="1:15" ht="46.5" customHeight="1">
      <c r="A3" s="141" t="s">
        <v>38966</v>
      </c>
      <c r="B3" s="142" t="str">
        <f>IFERROR(VLOOKUP(D3,DB!A:K,11,0),"")</f>
        <v>R1</v>
      </c>
      <c r="C3" s="142">
        <v>1</v>
      </c>
      <c r="D3" s="142" t="s">
        <v>9861</v>
      </c>
      <c r="E3" s="143" t="s">
        <v>38964</v>
      </c>
      <c r="F3" s="144">
        <v>45939.341481481482</v>
      </c>
      <c r="G3" s="72">
        <f ca="1">IFERROR(NOW()-F3,"")</f>
        <v>0.19122847222024575</v>
      </c>
      <c r="H3" s="144">
        <v>45939.335925925923</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45939.532709953703</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45939.532709953703</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45939.532709953703</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45939.532709953703</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45939.532709953703</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45939.532709953703</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45939.532709953703</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45939.532709953703</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45939.532709953703</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45939.532709953703</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45939.532709953703</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45939.532709953703</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45939.532709953703</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45939.532709953703</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45939.532709953703</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45939.532709953703</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45939.532709953703</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45939.532709953703</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45939.532709953703</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45939.532709953703</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45939.532709953703</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45939.532709953703</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45939.532709953703</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45939.532709953703</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45939.532709953703</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45939.532709953703</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45939.532709953703</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45939.532709953703</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45939.532709953703</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45939.532709953703</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45939.532709953703</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45939.532709953703</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45939.532709953703</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45939.532709953703</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45939.532709953703</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45939.532709953703</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45939.532709953703</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45939.532709953703</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45939.532709953703</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45939.532709953703</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45939.532709953703</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45939.532709953703</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45939.532709953703</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45939.532709953703</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45939.532709953703</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45939.532709953703</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45939.532709953703</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45939.532709953703</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45939.532709953703</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45939.532709953703</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45939.532709953703</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45939.532709953703</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45939.532709953703</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45939.532709953703</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45939.532709953703</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45939.532709953703</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45939.532709953703</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45939.532709953703</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45939.532709953703</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45939.532709953703</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45939.532709953703</v>
      </c>
      <c r="H64" s="144"/>
      <c r="I64" s="142" t="str">
        <f>IFERROR(VLOOKUP(D64,DB!A:F,6,0),"")</f>
        <v/>
      </c>
      <c r="J64" s="65" t="str">
        <f>IFERROR(VLOOKUP(D64,DB!A:G,7,0),"")</f>
        <v/>
      </c>
      <c r="K64" s="146"/>
      <c r="L64" s="147" t="str">
        <f>IFERROR(VLOOKUP(D64,DB!A:I,9,0),"")</f>
        <v/>
      </c>
      <c r="M64" s="70"/>
      <c r="N64" s="70"/>
      <c r="O64" s="70"/>
    </row>
    <row r="65" spans="1:15" ht="15" customHeight="1">
      <c r="A65" s="141"/>
      <c r="B65" s="142" t="str">
        <f>IFERROR(VLOOKUP(D65,DB!A:K,11,0),"")</f>
        <v/>
      </c>
      <c r="C65" s="142"/>
      <c r="D65" s="142"/>
      <c r="E65" s="143"/>
      <c r="F65" s="144"/>
      <c r="G65" s="145">
        <f ca="1">IFERROR(NOW()-F65,"")</f>
        <v>45939.532709953703</v>
      </c>
      <c r="H65" s="144"/>
      <c r="I65" s="142" t="str">
        <f>IFERROR(VLOOKUP(D65,DB!A:F,6,0),"")</f>
        <v/>
      </c>
      <c r="J65" s="65" t="str">
        <f>IFERROR(VLOOKUP(D65,DB!A:G,7,0),"")</f>
        <v/>
      </c>
      <c r="K65" s="146"/>
      <c r="L65" s="147" t="str">
        <f>IFERROR(VLOOKUP(D65,DB!A:I,9,0),"")</f>
        <v/>
      </c>
      <c r="M65" s="70"/>
      <c r="N65" s="70"/>
      <c r="O65" s="70"/>
    </row>
    <row r="66" spans="1:15" ht="15" customHeight="1">
      <c r="A66" s="141"/>
      <c r="B66" s="142" t="str">
        <f>IFERROR(VLOOKUP(D66,DB!A:K,11,0),"")</f>
        <v/>
      </c>
      <c r="C66" s="142"/>
      <c r="D66" s="142"/>
      <c r="E66" s="143"/>
      <c r="F66" s="144"/>
      <c r="G66" s="145">
        <f ca="1">IFERROR(NOW()-F66,"")</f>
        <v>45939.532709953703</v>
      </c>
      <c r="H66" s="144"/>
      <c r="I66" s="142" t="str">
        <f>IFERROR(VLOOKUP(D66,DB!A:F,6,0),"")</f>
        <v/>
      </c>
      <c r="J66" s="65" t="str">
        <f>IFERROR(VLOOKUP(D66,DB!A:G,7,0),"")</f>
        <v/>
      </c>
      <c r="K66" s="146"/>
      <c r="L66" s="147" t="str">
        <f>IFERROR(VLOOKUP(D66,DB!A:I,9,0),"")</f>
        <v/>
      </c>
      <c r="M66" s="70"/>
      <c r="N66" s="70"/>
      <c r="O66" s="70"/>
    </row>
    <row r="67" spans="1:15" ht="15" customHeight="1">
      <c r="A67" s="141"/>
      <c r="B67" s="142" t="str">
        <f>IFERROR(VLOOKUP(D67,DB!A:K,11,0),"")</f>
        <v/>
      </c>
      <c r="C67" s="142"/>
      <c r="D67" s="142"/>
      <c r="E67" s="143"/>
      <c r="F67" s="144"/>
      <c r="G67" s="145">
        <f ca="1">IFERROR(NOW()-F67,"")</f>
        <v>45939.532709953703</v>
      </c>
      <c r="H67" s="144"/>
      <c r="I67" s="142" t="str">
        <f>IFERROR(VLOOKUP(D67,DB!A:F,6,0),"")</f>
        <v/>
      </c>
      <c r="J67" s="65" t="str">
        <f>IFERROR(VLOOKUP(D67,DB!A:G,7,0),"")</f>
        <v/>
      </c>
      <c r="K67" s="146"/>
      <c r="L67" s="147" t="str">
        <f>IFERROR(VLOOKUP(D67,DB!A:I,9,0),"")</f>
        <v/>
      </c>
      <c r="M67" s="70"/>
      <c r="N67" s="70"/>
      <c r="O67" s="70"/>
    </row>
  </sheetData>
  <customSheetViews>
    <customSheetView guid="{F6042A99-DD27-4453-835D-0834D95730CC}" filter="1" showAutoFilter="1">
      <pageMargins left="0" right="0" top="0" bottom="0" header="0" footer="0"/>
      <autoFilter ref="B1:M1" xr:uid="{CC6607A0-6E65-4F2F-8A60-9F6D24866DB7}"/>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8"/>
  <sheetViews>
    <sheetView workbookViewId="0">
      <selection activeCell="D6" sqre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132.80562662037119</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114.53287199074111</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45939.532709953703</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45939.532709953703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45939.532709953703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45939.532709953703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45939.532709953703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45939.532709953703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45939.532709953703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45939.532709953703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45939.532709953703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45939.532709953703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45939.532709953703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45939.532709953703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45939.532709953703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45939.532709953703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45939.532709953703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45939.532709953703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45939.532709953703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45939.532709953703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45939.532709953703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45939.532709953703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45939.532709953703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45939.532709953703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45939.532709953703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45939.532709953703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45939.532709953703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45939.532709953703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45939.532709953703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45939.532709953703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45939.532709953703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45939.532709953703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45939.532709953703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45939.532709953703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45939.532709953703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45939.532709953703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45939.532709953703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45939.532709953703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45939.532709953703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45939.532709953703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45939.532709953703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45939.532709953703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45939.532709953703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45939.532709953703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45939.532709953703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45939.532709953703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45939.532709953703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45939.532709953703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45939.532709953703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45939.532709953703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45939.532709953703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45939.532709953703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45939.532709953703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45939.532709953703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45939.532709953703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45939.532709953703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45939.532709953703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45939.532709953703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45939.532709953703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45939.532709953703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45939.532709953703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45939.532709953703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45939.532709953703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45939.532709953703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45939.532709953703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45939.532709953703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45939.532709953703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45939.532709953703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45939.532709953703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45939.532709953703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45939.532709953703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45939.532709953703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45939.532709953703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45939.532709953703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45939.532709953703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45939.532709953703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45939.532709953703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45939.532709953703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45939.532709953703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45939.532709953703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45939.532709953703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45939.532709953703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45939.532709953703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45939.532709953703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45939.532709953703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45939.532709953703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45939.532709953703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45939.532709953703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45939.532709953703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45939.532709953703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45939.532709953703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45939.532709953703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45939.532709953703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45939.532709953703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45939.532709953703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45939.532709953703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45939.532709953703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45939.532709953703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45939.532709953703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45939.532709953703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45939.532709953703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45939.532709953703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45939.532709953703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45939.532709953703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45939.532709953703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45939.532709953703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45939.532709953703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45939.532709953703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45939.532709953703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45939.532709953703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45939.532709953703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45939.532709953703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45939.532709953703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45939.532709953703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45939.532709953703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45939.532709953703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45939.532709953703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45939.532709953703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45939.532709953703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45939.532709953703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45939.532709953703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45939.532709953703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45939.532709953703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45939.532709953703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45939.532709953703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45939.532709953703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45939.532709953703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45939.532709953703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45939.532709953703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45939.532709953703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45939.532709953703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45939.532709953703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45939.532709953703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45939.532709953703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45939.532709953703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45939.532709953703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45939.532709953703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45939.532709953703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45939.532709953703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45939.532709953703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45939.532709953703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45939.532709953703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45939.532709953703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45939.532709953703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45939.532709953703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45939.532709953703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45939.532709953703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45939.532709953703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45939.532709953703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45939.532709953703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45939.532709953703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45939.532709953703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45939.532709953703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45939.532709953703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45939.532709953703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45939.532709953703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45939.532709953703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45939.532709953703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45939.532709953703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45939.532709953703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45939.532709953703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45939.532709953703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45939.532709953703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45939.532709953703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45939.532709953703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45939.532709953703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45939.532709953703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45939.532709953703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45939.532709953703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45939.532709953703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45939.532709953703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45939.532709953703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45939.532709953703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45939.532709953703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45939.532709953703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45939.532709953703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45939.532709953703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45939.532709953703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45939.532709953703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45939.532709953703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45939.532709953703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45939.532709953703</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45939.532709953703</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45939.532709953703</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45939.532709953703</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45939.532709953703</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45939.532709953703</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45939.532709953703</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45939.532709953703</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45939.532709953703</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45939.532709953703</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45939.532709953703</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45939.532709953703</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45939.532709953703</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45939.532709953703</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sheetData>
  <dataValidations count="2">
    <dataValidation allowBlank="1" showInputMessage="1" showErrorMessage="1" sqref="E1" xr:uid="{4D935161-CDD3-4592-B877-3FB59C99E142}"/>
    <dataValidation type="list" allowBlank="1" showInputMessage="1" showErrorMessage="1" sqref="E3:E1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45939.532709953703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45939.532709953703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45939.532709953703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45939.532709953703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45939.532709953703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45939.532709953703</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45939.532709953703</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45939.532709953703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45939.532709953703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45939.532709953703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45939.532709953703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45939.532709953703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45939.532709953703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45939.532709953703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45939.532709953703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45939.532709953703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45939.532709953703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45939.532709953703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45939.532709953703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45939.532709953703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45939.532709953703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45939.532709953703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45939.532709953703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45939.532709953703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45939.532709953703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45939.532709953703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45939.532709953703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45939.532709953703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45939.532709953703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45939.532709953703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45939.532709953703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45939.532709953703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45939.532709953703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45939.532709953703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45939.532709953703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45939.532709953703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45939.532709953703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45939.532709953703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45939.532709953703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45939.532709953703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45939.532709953703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45939.532709953703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45939.532709953703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45939.532709953703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45939.532709953703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45939.532709953703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45939.532709953703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45939.532709953703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45939.532709953703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45939.532709953703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45939.532709953703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45939.532709953703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45939.532709953703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45939.532709953703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45939.532709953703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45939.532709953703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45939.532709953703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45939.532709953703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45939.532709953703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45939.532709953703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45939.532709953703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45939.532709953703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45939.532709953703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45939.532709953703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45939.532709953703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45939.532709953703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45939.532709953703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45939.532709953703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45939.532709953703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45939.532709953703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45939.532709953703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45939.532709953703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45939.532709953703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45939.532709953703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45939.532709953703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45939.532709953703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45939.532709953703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45939.532709953703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45939.532709953703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45939.532709953703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45939.532709953703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45939.532709953703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45939.532709953703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45939.532709953703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45939.532709953703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45939.532709953703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45939.532709953703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45939.532709953703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45939.532709953703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45939.532709953703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45939.532709953703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45939.532709953703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45939.532709953703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45939.532709953703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45939.532709953703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45939.532709953703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45939.532709953703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45939.532709953703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45939.532709953703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45939.532709953703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45939.532709953703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45939.532709953703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45939.532709953703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45939.532709953703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45939.532709953703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45939.532709953703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45939.532709953703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45939.532709953703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45939.532709953703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45939.532709953703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45939.532709953703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45939.532709953703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45939.532709953703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45939.532709953703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45939.532709953703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45939.532709953703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45939.532709953703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45939.532709953703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45939.532709953703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45939.532709953703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45939.532709953703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45939.532709953703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45939.532709953703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45939.532709953703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45939.532709953703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45939.532709953703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45939.532709953703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45939.532709953703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45939.532709953703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45939.532709953703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45939.532709953703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45939.532709953703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45939.532709953703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45939.532709953703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45939.532709953703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45939.532709953703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45939.532709953703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45939.532709953703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45939.532709953703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45939.532709953703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45939.532709953703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45939.532709953703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45939.532709953703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45939.532709953703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45939.532709953703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45939.532709953703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45939.532709953703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45939.532709953703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45939.532709953703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45939.532709953703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45939.532709953703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45939.532709953703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45939.532709953703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45939.532709953703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45939.532709953703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45939.532709953703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45939.532709953703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45939.532709953703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45939.532709953703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45939.532709953703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45939.532709953703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45939.532709953703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45939.532709953703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45939.532709953703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45939.532709953703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45939.532709953703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45939.532709953703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45939.532709953703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45939.532709953703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45939.532709953703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45939.532709953703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45939.532709953703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45939.532709953703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45939.532709953703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45939.532709953703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45939.532709953703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45939.532709953703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45939.532709953703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45939.532709953703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45939.532709953703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45939.532709953703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45939.532709953703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45939.532709953703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45939.532709953703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45939.532709953703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45939.532709953703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45939.532709953703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45939.532709953703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45939.532709953703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45939.532709953703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45939.532709953703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45939.532709953703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45939.532709953703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45939.532709953703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45939.532709953703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45939.532709953703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45939.532709953703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45939.532709953703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45939.532709953703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45939.532709953703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45939.532709953703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45939.532709953703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45939.532709953703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45939.532709953703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45939.532709953703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45939.532709953703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45939.532709953703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45939.532709953703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45939.532709953703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45939.532709953703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45939.532709953703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45939.532709953703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45939.532709953703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45939.532709953703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45939.532709953703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45939.532709953703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45939.532709953703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45939.532709953703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45939.532709953703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45939.532709953703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45939.532709953703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45939.532709953703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45939.532709953703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45939.532709953703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45939.532709953703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45939.532709953703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45939.532709953703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45939.532709953703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45939.532709953703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45939.532709953703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45939.532709953703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45939.532709953703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45939.532709953703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45939.532709953703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45939.532709953703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45939.532709953703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45939.532709953703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45939.532709953703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45939.532709953703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45939.532709953703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45939.532709953703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45939.532709953703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45939.532709953703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45939.532709953703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45939.532709953703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45939.532709953703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45939.532709953703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45939.532709953703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45939.532709953703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45939.532709953703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45939.532709953703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45939.532709953703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45939.532709953703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45939.532709953703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45939.532709953703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45939.532709953703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45939.532709953703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45939.532709953703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45939.532709953703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45939.532709953703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45939.532709953703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45939.532709953703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45939.532709953703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45939.532709953703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45939.532709953703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45939.532709953703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45939.532709953703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45939.532709953703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45939.532709953703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45939.532709953703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45939.532709953703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45939.532709953703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45939.532709953703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45939.532709953703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45939.532709953703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45939.532709953703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45939.532709953703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45939.532709953703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45939.532709953703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45939.532709953703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45939.532709953703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45939.532709953703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45939.532709953703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45939.532709953703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45939.532709953703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45939.532709953703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45939.532709953703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45939.532709953703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45939.532709953703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45939.532709953703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45939.532709953703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45939.532709953703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45939.532709953703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45939.532709953703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45939.532709953703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45939.532709953703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45939.532709953703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45939.532709953703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45939.532709953703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45939.532709953703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45939.532709953703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45939.532709953703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45939.532709953703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45939.532709953703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45939.532709953703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45939.532709953703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45939.532709953703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45939.532709953703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45939.532709953703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45939.532709953703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45939.532709953703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45939.532709953703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45939.532709953703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45939.532709953703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45939.532709953703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45939.532709953703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45939.532709953703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45939.532709953703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45939.532709953703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45939.532709953703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45939.532709953703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45939.532709953703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45939.532709953703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45939.532709953703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45939.532709953703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45939.532709953703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45939.532709953703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45939.532709953703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45939.532709953703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45939.532709953703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45939.532709953703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45939.532709953703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45939.532709953703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45939.532709953703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45939.532709953703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45939.532709953703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45939.532709953703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45939.532709953703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45939.532709953703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45939.532709953703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45939.532709953703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45939.532709953703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45939.532709953703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45939.532709953703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45939.532709953703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45939.532709953703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45939.532709953703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45939.532709953703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45939.532709953703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45939.532709953703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45939.532709953703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45939.532709953703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45939.532709953703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45939.532709953703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45939.532709953703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45939.532709953703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45939.532709953703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45939.532709953703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45939.532709953703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45939.532709953703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45939.532709953703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45939.532709953703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45939.532709953703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45939.532709953703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45939.532709953703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45939.532709953703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45939.532709953703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45939.532709953703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45939.532709953703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45939.532709953703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45939.532709953703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45939.532709953703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45939.532709953703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45939.532709953703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45939.532709953703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45939.532709953703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45939.532709953703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45939.532709953703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45939.532709953703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45939.532709953703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45939.532709953703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45939.532709953703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45939.532709953703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45939.532709953703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45939.532709953703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45939.532709953703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45939.532709953703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45939.532709953703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45939.532709953703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45939.532709953703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45939.532709953703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45939.532709953703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45939.532709953703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45939.532709953703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45939.532709953703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45939.532709953703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45939.532709953703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45939.532709953703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45939.532709953703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45939.532709953703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45939.532709953703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45939.532709953703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45939.532709953703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45939.532709953703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45939.532709953703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45939.532709953703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45939.532709953703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45939.532709953703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45939.532709953703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45939.532709953703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45939.532709953703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45939.532709953703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45939.532709953703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45939.532709953703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45939.532709953703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45939.532709953703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45939.532709953703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45939.532709953703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45939.532709953703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45939.532709953703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45939.532709953703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45939.532709953703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45939.532709953703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45939.532709953703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45939.532709953703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45939.532709953703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45939.532709953703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45939.532709953703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45939.532709953703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45939.532709953703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45939.532709953703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45939.532709953703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45939.532709953703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45939.532709953703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45939.532709953703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45939.532709953703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45939.532709953703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45939.532709953703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45939.532709953703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45939.532709953703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45939.532709953703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45939.532709953703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45939.532709953703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45939.532709953703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45939.532709953703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45939.532709953703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45939.532709953703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45939.532709953703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45939.532709953703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45939.532709953703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45939.532709953703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45939.532709953703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45939.532709953703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45939.532709953703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45939.532709953703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45939.532709953703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45939.532709953703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45939.532709953703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45939.532709953703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45939.532709953703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45939.532709953703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45939.532709953703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45939.532709953703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45939.532709953703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45939.532709953703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45939.532709953703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45939.532709953703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45939.532709953703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45939.532709953703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45939.532709953703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45939.532709953703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45939.532709953703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45939.532709953703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45939.532709953703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45939.532709953703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45939.532709953703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45939.532709953703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45939.532709953703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45939.532709953703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45939.532709953703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45939.532709953703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45939.532709953703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45939.532709953703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45939.532709953703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45939.532709953703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45939.532709953703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45939.532709953703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45939.532709953703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45939.532709953703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45939.532709953703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45939.532709953703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45939.532709953703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45939.532709953703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45939.532709953703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45939.532709953703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45939.532709953703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45939.532709953703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45939.532709953703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45939.532709953703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45939.532709953703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45939.532709953703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45939.532709953703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45939.532709953703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45939.532709953703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45939.532709953703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45939.532709953703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45939.532709953703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45939.532709953703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45939.532709953703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45939.532709953703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45939.532709953703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45939.532709953703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45939.532709953703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45939.532709953703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45939.532709953703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45939.532709953703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45939.532709953703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45939.532709953703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45939.532709953703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45939.532709953703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45939.532709953703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45939.532709953703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45939.532709953703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45939.532709953703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45939.532709953703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45939.532709953703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45939.532709953703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45939.532709953703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45939.532709953703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45939.532709953703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45939.532709953703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45939.532709953703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45939.532709953703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45939.532709953703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45939.532709953703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45939.532709953703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45939.532709953703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45939.532709953703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45939.532709953703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45939.532709953703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45939.532709953703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45939.532709953703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45939.532709953703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45939.532709953703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45939.532709953703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45939.532709953703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45939.532709953703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45939.532709953703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45939.532709953703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45939.532709953703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45939.532709953703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45939.532709953703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45939.532709953703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45939.532709953703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45939.532709953703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45939.532709953703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45939.532709953703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45939.532709953703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45939.532709953703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45939.532709953703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45939.532709953703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45939.532709953703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45939.532709953703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45939.532709953703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45939.532709953703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45939.532709953703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45939.532709953703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45939.532709953703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45939.532709953703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45939.532709953703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45939.532709953703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45939.532709953703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45939.532709953703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45939.532709953703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45939.532709953703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45939.532709953703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45939.532709953703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45939.532709953703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45939.532709953703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45939.532709953703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45939.532709953703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45939.532709953703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45939.532709953703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45939.532709953703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45939.532709953703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45939.532709953703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45939.532709953703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45939.532709953703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45939.532709953703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45939.532709953703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45939.532709953703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45939.532709953703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45939.532709953703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45939.532709953703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45939.532709953703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45939.532709953703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45939.532709953703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45939.532709953703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45939.532709953703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45939.532709953703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45939.532709953703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45939.532709953703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45939.532709953703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45939.532709953703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45939.532709953703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45939.532709953703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45939.532709953703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45939.532709953703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45939.532709953703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45939.532709953703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45939.532709953703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45939.532709953703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45939.532709953703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45939.532709953703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45939.532709953703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45939.532709953703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45939.532709953703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45939.532709953703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45939.532709953703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45939.532709953703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45939.532709953703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45939.532709953703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45939.532709953703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45939.532709953703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45939.532709953703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45939.532709953703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45939.532709953703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45939.532709953703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45939.532709953703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45939.532709953703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45939.532709953703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45939.532709953703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45939.532709953703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45939.532709953703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45939.532709953703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45939.532709953703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45939.532709953703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45939.532709953703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45939.532709953703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45939.532709953703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45939.532709953703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45939.532709953703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45939.532709953703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45939.532709953703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45939.532709953703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45939.532709953703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45939.532709953703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45939.532709953703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45939.532709953703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45939.532709953703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45939.532709953703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45939.532709953703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45939.532709953703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45939.532709953703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45939.532709953703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45939.532709953703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45939.532709953703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45939.532709953703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45939.532709953703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45939.532709953703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45939.532709953703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45939.532709953703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45939.532709953703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45939.532709953703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45939.532709953703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45939.532709953703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45939.532709953703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45939.532709953703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45939.532709953703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45939.532709953703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45939.532709953703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45939.532709953703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45939.532709953703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45939.532709953703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45939.532709953703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45939.532709953703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45939.532709953703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45939.532709953703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45939.532709953703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45939.532709953703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45939.532709953703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45939.532709953703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45939.532709953703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45939.532709953703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45939.532709953703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45939.532709953703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45939.532709953703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45939.532709953703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45939.532709953703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45939.532709953703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45939.532709953703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45939.532709953703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45939.532709953703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45939.532709953703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45939.532709953703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45939.532709953703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45939.532709953703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45939.532709953703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45939.532709953703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45939.532709953703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45939.532709953703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45939.532709953703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45939.532709953703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45939.532709953703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45939.532709953703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45939.532709953703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45939.532709953703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45939.532709953703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45939.532709953703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45939.532709953703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45939.532709953703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45939.532709953703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45939.532709953703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45939.532709953703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45939.532709953703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45939.532709953703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45939.532709953703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45939.532709953703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45939.532709953703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45939.532709953703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45939.532709953703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45939.532709953703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45939.532709953703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45939.532709953703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45939.532709953703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45939.532709953703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45939.532709953703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45939.532709953703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45939.532709953703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45939.532709953703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45939.532709953703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45939.532709953703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45939.532709953703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45939.532709953703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45939.532709953703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45939.532709953703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45939.532709953703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45939.532709953703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45939.532709953703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45939.532709953703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45939.532709953703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45939.532709953703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45939.532709953703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45939.532709953703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45939.532709953703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45939.532709953703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45939.532709953703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45939.532709953703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45939.532709953703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45939.532709953703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45939.532709953703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45939.532709953703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45939.532709953703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45939.532709953703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45939.532709953703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45939.532709953703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45939.532709953703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45939.532709953703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45939.532709953703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45939.532709953703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45939.532709953703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45939.532709953703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45939.532709953703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45939.532709953703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45939.532709953703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45939.532709953703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45939.532709953703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45939.532709953703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45939.532709953703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45939.532709953703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45939.532709953703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45939.532709953703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45939.532709953703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45939.532709953703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45939.532709953703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45939.532709953703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45939.532709953703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45939.532709953703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45939.532709953703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45939.532709953703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45939.532709953703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45939.532709953703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45939.532709953703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45939.532709953703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45939.532709953703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45939.532709953703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45939.532709953703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45939.532709953703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45939.532709953703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45939.532709953703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45939.532709953703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45939.532709953703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45939.532709953703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45939.532709953703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45939.532709953703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45939.532709953703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45939.532709953703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45939.532709953703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45939.532709953703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45939.532709953703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45939.532709953703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45939.532709953703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45939.532709953703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45939.532709953703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45939.532709953703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45939.532709953703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45939.532709953703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45939.532709953703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45939.532709953703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45939.532709953703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45939.532709953703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45939.532709953703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45939.532709953703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45939.532709953703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45939.532709953703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45939.532709953703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45939.532709953703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45939.532709953703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45939.532709953703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45939.532709953703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45939.532709953703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45939.532709953703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45939.532709953703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45939.532709953703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45939.532709953703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45939.532709953703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45939.532709953703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45939.532709953703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45939.532709953703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45939.532709953703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45939.532709953703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45939.532709953703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45939.532709953703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45939.532709953703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45939.532709953703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45939.532709953703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45939.532709953703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45939.532709953703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45939.532709953703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45939.532709953703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45939.532709953703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45939.532709953703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45939.532709953703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45939.532709953703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45939.532709953703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45939.532709953703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45939.532709953703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45939.532709953703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45939.532709953703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45939.532709953703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45939.532709953703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45939.532709953703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45939.532709953703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45939.532709953703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45939.532709953703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45939.532709953703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45939.532709953703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45939.532709953703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45939.532709953703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45939.532709953703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45939.532709953703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45939.532709953703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45939.532709953703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45939.532709953703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45939.532709953703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45939.532709953703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45939.532709953703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45939.532709953703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45939.532709953703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45939.532709953703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45939.532709953703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45939.532709953703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45939.532709953703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45939.532709953703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45939.532709953703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45939.532709953703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45939.532709953703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45939.532709953703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45939.532709953703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45939.532709953703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45939.532709953703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45939.532709953703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45939.532709953703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45939.532709953703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45939.532709953703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45939.532709953703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45939.532709953703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45939.532709953703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45939.532709953703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45939.532709953703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45939.532709953703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45939.532709953703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45939.532709953703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45939.532709953703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45939.532709953703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45939.532709953703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45939.532709953703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45939.532709953703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45939.532709953703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45939.532709953703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45939.532709953703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45939.532709953703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45939.532709953703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45939.532709953703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45939.532709953703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45939.532709953703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45939.532709953703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45939.532709953703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45939.532709953703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45939.532709953703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45939.532709953703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45939.532709953703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45939.532709953703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45939.532709953703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45939.532709953703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45939.532709953703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45939.532709953703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45939.532709953703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45939.532709953703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45939.532709953703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45939.532709953703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45939.532709953703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45939.532709953703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45939.532709953703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45939.532709953703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45939.532709953703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45939.532709953703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45939.532709953703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45939.532709953703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45939.532709953703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45939.532709953703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45939.532709953703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45939.532709953703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45939.532709953703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45939.532709953703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45939.532709953703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45939.532709953703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45939.532709953703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45939.532709953703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45939.532709953703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45939.532709953703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45939.532709953703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45939.532709953703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45939.532709953703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45939.532709953703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45939.532709953703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45939.532709953703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45939.532709953703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45939.532709953703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45939.532709953703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45939.532709953703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45939.532709953703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45939.532709953703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45939.532709953703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45939.532709953703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45939.532709953703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45939.532709953703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45939.532709953703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45939.532709953703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45939.532709953703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45939.532709953703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45939.532709953703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45939.532709953703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45939.532709953703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45939.532709953703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45939.532709953703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45939.532709953703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45939.532709953703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45939.532709953703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45939.532709953703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45939.532709953703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45939.532709953703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45939.532709953703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45939.532709953703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45939.532709953703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45939.532709953703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45939.532709953703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45939.532709953703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45939.532709953703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45939.532709953703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45939.532709953703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45939.532709953703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45939.532709953703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45939.532709953703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45939.532709953703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45939.532709953703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45939.532709953703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45939.532709953703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45939.532709953703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45939.532709953703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45939.532709953703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45939.532709953703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45939.532709953703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45939.532709953703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45939.532709953703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45939.532709953703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45939.532709953703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45939.532709953703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45939.532709953703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45939.532709953703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45939.532709953703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45939.532709953703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45939.532709953703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45939.532709953703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45939.532709953703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45939.532709953703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45939.532709953703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45939.532709953703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45939.532709953703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45939.532709953703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45939.532709953703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45939.532709953703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45939.532709953703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45939.532709953703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45939.532709953703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45939.532709953703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45939.532709953703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45939.532709953703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45939.532709953703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45939.532709953703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45939.532709953703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45939.532709953703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45939.532709953703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45939.532709953703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45939.532709953703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45939.532709953703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45939.532709953703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45939.532709953703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45939.532709953703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45939.532709953703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45939.532709953703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45939.532709953703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45939.532709953703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45939.532709953703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45939.532709953703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45939.532709953703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45939.532709953703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45939.532709953703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45939.532709953703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45939.532709953703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45939.532709953703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45939.532709953703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45939.532709953703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45939.532709953703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45939.532709953703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45939.532709953703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45939.532709953703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45939.532709953703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45939.532709953703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45939.532709953703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45939.532709953703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45939.532709953703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45939.532709953703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45939.532709953703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45939.532709953703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45939.532709953703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45939.532709953703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45939.532709953703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45939.532709953703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45939.532709953703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45939.532709953703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45939.532709953703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45939.532709953703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45939.532709953703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45939.532709953703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45939.532709953703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45939.532709953703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45939.532709953703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45939.532709953703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45939.532709953703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45939.532709953703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45939.532709953703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45939.532709953703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45939.532709953703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45939.532709953703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45939.532709953703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45939.532709953703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45939.532709953703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45939.532709953703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45939.532709953703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45939.532709953703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45939.532709953703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45939.532709953703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45939.532709953703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45939.532709953703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45939.532709953703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45939.532709953703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45939.532709953703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45939.532709953703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45939.532709953703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45939.532709953703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45939.532709953703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45939.532709953703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45939.532709953703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45939.532709953703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45939.532709953703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45939.532709953703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45939.532709953703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45939.532709953703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45939.532709953703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45939.532709953703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45939.532709953703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45939.532709953703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45939.532709953703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45939.532709953703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45939.532709953703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45939.532709953703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45939.532709953703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45939.532709953703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45939.532709953703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45939.532709953703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45939.532709953703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45939.532709953703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45939.532709953703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45939.532709953703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45939.532709953703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45939.532709953703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45939.532709953703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45939.532709953703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45939.532709953703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45939.532709953703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45939.532709953703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45939.532709953703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45939.532709953703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45939.532709953703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45939.532709953703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45939.532709953703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45939.532709953703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45939.532709953703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45939.532709953703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45939.532709953703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45939.532709953703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45939.532709953703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45939.532709953703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45939.532709953703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45939.532709953703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45939.532709953703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45939.532709953703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45939.532709953703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45939.532709953703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45939.532709953703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45939.532709953703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45939.532709953703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45939.532709953703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45939.532709953703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45939.532709953703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45939.532709953703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45939.532709953703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45939.532709953703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45939.532709953703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45939.532709953703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45939.532709953703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45939.532709953703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45939.532709953703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45939.532709953703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45939.532709953703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45939.532709953703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45939.532709953703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45939.532709953703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45939.532709953703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45939.532709953703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45939.532709953703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45939.532709953703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45939.532709953703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45939.532709953703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45939.532709953703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45939.532709953703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45939.532709953703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45939.532709953703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45939.532709953703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45939.532709953703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45939.532709953703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45939.532709953703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45939.532709953703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45939.532709953703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45939.532709953703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45939.532709953703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45939.532709953703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45939.532709953703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45939.532709953703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45939.532709953703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45939.532709953703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45939.532709953703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45939.532709953703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45939.532709953703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45939.532709953703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45939.532709953703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45939.532709953703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45939.532709953703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45939.532709953703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45939.532709953703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45939.532709953703</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4"/>
  <sheetViews>
    <sheetView workbookViewId="0">
      <selection activeCell="K15" sqref="K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236.05199236110639</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1</v>
      </c>
      <c r="D3" s="129" t="s">
        <v>22456</v>
      </c>
      <c r="E3" s="104" t="s">
        <v>38964</v>
      </c>
      <c r="F3" s="131">
        <v>45939.504918981482</v>
      </c>
      <c r="G3" s="132">
        <f ca="1">IFERROR(NOW()-F3,"")</f>
        <v>2.7790972220827825E-2</v>
      </c>
      <c r="H3" s="131">
        <v>45939.488055555557</v>
      </c>
      <c r="I3" s="127" t="str">
        <f>IFERROR(VLOOKUP(D3,DB!A:F,6,0),"")</f>
        <v>Generator-SG</v>
      </c>
      <c r="J3" s="127" t="str">
        <f>IFERROR(VLOOKUP(D3,DB!A:G,7,0),"")</f>
        <v>Dead</v>
      </c>
      <c r="K3" s="133" t="s">
        <v>39057</v>
      </c>
      <c r="L3" s="129" t="str">
        <f>IFERROR(VLOOKUP(D3,DB!A:I,9,0),"")</f>
        <v>Latis</v>
      </c>
    </row>
    <row r="4" spans="1:16" ht="15" customHeight="1">
      <c r="A4" s="127" t="s">
        <v>39058</v>
      </c>
      <c r="B4" s="127" t="str">
        <f>IFERROR(VLOOKUP(D4,DB!A:K,11,0),"")</f>
        <v>R4</v>
      </c>
      <c r="C4" s="128">
        <v>1</v>
      </c>
      <c r="D4" s="129" t="s">
        <v>35003</v>
      </c>
      <c r="E4" s="104" t="s">
        <v>38964</v>
      </c>
      <c r="F4" s="131">
        <v>45939.505787037036</v>
      </c>
      <c r="G4" s="132">
        <f ca="1">IFERROR(NOW()-F4,"")</f>
        <v>2.692291666608071E-2</v>
      </c>
      <c r="H4" s="131">
        <v>45939.499722222223</v>
      </c>
      <c r="I4" s="127" t="str">
        <f>IFERROR(VLOOKUP(D4,DB!A:F,6,0),"")</f>
        <v>Generator-SG</v>
      </c>
      <c r="J4" s="127" t="str">
        <f>IFERROR(VLOOKUP(D4,DB!A:G,7,0),"")</f>
        <v>Vandalized</v>
      </c>
      <c r="K4" s="133" t="s">
        <v>39059</v>
      </c>
      <c r="L4" s="129" t="str">
        <f>IFERROR(VLOOKUP(D4,DB!A:I,9,0),"")</f>
        <v>Latis</v>
      </c>
    </row>
    <row r="5" spans="1:16" ht="15" customHeight="1">
      <c r="A5" s="127"/>
      <c r="B5" s="127" t="str">
        <f>IFERROR(VLOOKUP(D5,DB!A:K,11,0),"")</f>
        <v/>
      </c>
      <c r="C5" s="128"/>
      <c r="D5" s="129"/>
      <c r="E5" s="104" t="s">
        <v>38964</v>
      </c>
      <c r="F5" s="131"/>
      <c r="G5" s="132">
        <f ca="1">IFERROR(NOW()-F5,"")</f>
        <v>45939.532709953703</v>
      </c>
      <c r="H5" s="131"/>
      <c r="I5" s="127" t="str">
        <f>IFERROR(VLOOKUP(D5,DB!A:F,6,0),"")</f>
        <v/>
      </c>
      <c r="J5" s="127" t="str">
        <f>IFERROR(VLOOKUP(D5,DB!A:G,7,0),"")</f>
        <v/>
      </c>
      <c r="K5" s="133"/>
      <c r="L5" s="129" t="str">
        <f>IFERROR(VLOOKUP(D5,DB!A:I,9,0),"")</f>
        <v/>
      </c>
    </row>
    <row r="6" spans="1:16" ht="15" customHeight="1">
      <c r="A6" s="127"/>
      <c r="B6" s="127" t="str">
        <f>IFERROR(VLOOKUP(D6,DB!A:K,11,0),"")</f>
        <v/>
      </c>
      <c r="C6" s="128"/>
      <c r="D6" s="99"/>
      <c r="E6" s="104" t="s">
        <v>38964</v>
      </c>
      <c r="F6" s="131"/>
      <c r="G6" s="132">
        <f ca="1">IFERROR(NOW()-F6,"")</f>
        <v>45939.532709953703</v>
      </c>
      <c r="H6" s="131"/>
      <c r="I6" s="127" t="str">
        <f>IFERROR(VLOOKUP(D6,DB!A:F,6,0),"")</f>
        <v/>
      </c>
      <c r="J6" s="127" t="str">
        <f>IFERROR(VLOOKUP(D6,DB!A:G,7,0),"")</f>
        <v/>
      </c>
      <c r="K6" s="133"/>
      <c r="L6" s="129" t="str">
        <f>IFERROR(VLOOKUP(D6,DB!A:I,9,0),"")</f>
        <v/>
      </c>
    </row>
    <row r="7" spans="1:16" ht="15" customHeight="1">
      <c r="A7" s="127"/>
      <c r="B7" s="127" t="str">
        <f>IFERROR(VLOOKUP(D7,DB!A:K,11,0),"")</f>
        <v/>
      </c>
      <c r="C7" s="128"/>
      <c r="D7" s="99"/>
      <c r="E7" s="104" t="s">
        <v>38964</v>
      </c>
      <c r="F7" s="131"/>
      <c r="G7" s="132">
        <f ca="1">IFERROR(NOW()-F7,"")</f>
        <v>45939.532709953703</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t="s">
        <v>38964</v>
      </c>
      <c r="F8" s="131"/>
      <c r="G8" s="132">
        <f ca="1">IFERROR(NOW()-F8,"")</f>
        <v>45939.532709953703</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t="s">
        <v>38964</v>
      </c>
      <c r="F9" s="131"/>
      <c r="G9" s="132">
        <f ca="1">IFERROR(NOW()-F9,"")</f>
        <v>45939.532709953703</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67"/>
      <c r="E10" s="104" t="s">
        <v>38964</v>
      </c>
      <c r="F10" s="131"/>
      <c r="G10" s="132">
        <f ca="1">IFERROR(NOW()-F10,"")</f>
        <v>45939.532709953703</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45939.532709953703</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45939.532709953703</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45939.532709953703</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45939.532709953703</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45939.532709953703</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45939.532709953703</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45939.532709953703</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45939.532709953703</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45939.532709953703</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45939.532709953703</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45939.532709953703</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45939.532709953703</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45939.532709953703</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45939.532709953703</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45939.532709953703</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45939.532709953703</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45939.532709953703</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45939.532709953703</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45939.532709953703</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45939.532709953703</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45939.532709953703</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45939.532709953703</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45939.532709953703</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45939.532709953703</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45939.532709953703</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45939.532709953703</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45939.532709953703</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45939.532709953703</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45939.532709953703</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45939.532709953703</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45939.532709953703</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45939.532709953703</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45939.532709953703</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45939.532709953703</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45939.532709953703</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45939.532709953703</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45939.532709953703</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45939.532709953703</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45939.532709953703</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45939.532709953703</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45939.532709953703</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45939.532709953703</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45939.532709953703</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45939.532709953703</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45939.532709953703</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45939.532709953703</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45939.532709953703</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45939.532709953703</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45939.532709953703</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45939.532709953703</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45939.532709953703</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45939.532709953703</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45939.532709953703</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45939.532709953703</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45939.532709953703</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45939.532709953703</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45939.532709953703</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45939.532709953703</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45939.532709953703</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45939.532709953703</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45939.532709953703</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45939.532709953703</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45939.532709953703</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45939.532709953703</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45939.532709953703</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45939.532709953703</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45939.532709953703</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45939.532709953703</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45939.532709953703</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45939.532709953703</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45939.532709953703</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45939.532709953703</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45939.532709953703</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45939.532709953703</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45939.532709953703</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45939.532709953703</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45939.532709953703</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45939.532709953703</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45939.532709953703</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45939.532709953703</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45939.532709953703</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45939.532709953703</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45939.532709953703</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45939.532709953703</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45939.532709953703</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45939.532709953703</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45939.532709953703</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45939.532709953703</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45939.532709953703</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45939.532709953703</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45939.532709953703</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45939.532709953703</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45939.532709953703</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45939.532709953703</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45939.532709953703</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45939.532709953703</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45939.532709953703</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45939.532709953703</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45939.532709953703</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45939.532709953703</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45939.532709953703</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45939.532709953703</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45939.532709953703</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45939.532709953703</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45939.532709953703</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45939.532709953703</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45939.532709953703</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45939.532709953703</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45939.532709953703</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45939.532709953703</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45939.532709953703</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45939.532709953703</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45939.532709953703</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45939.532709953703</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45939.532709953703</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45939.532709953703</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45939.532709953703</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45939.532709953703</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45939.532709953703</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45939.532709953703</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45939.532709953703</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45939.532709953703</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45939.532709953703</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45939.532709953703</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45939.532709953703</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45939.532709953703</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45939.532709953703</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45939.532709953703</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45939.532709953703</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45939.532709953703</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45939.532709953703</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45939.532709953703</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45939.532709953703</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45939.532709953703</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45939.532709953703</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45939.532709953703</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45939.532709953703</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45939.532709953703</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45939.532709953703</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45939.532709953703</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45939.532709953703</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45939.532709953703</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45939.532709953703</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45939.532709953703</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45939.532709953703</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45939.532709953703</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45939.532709953703</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45939.532709953703</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45939.532709953703</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45939.532709953703</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45939.532709953703</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45939.532709953703</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45939.532709953703</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45939.532709953703</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45939.532709953703</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45939.532709953703</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45939.532709953703</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45939.532709953703</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45939.532709953703</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45939.532709953703</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45939.532709953703</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45939.532709953703</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45939.532709953703</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45939.532709953703</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45939.532709953703</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45939.532709953703</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45939.532709953703</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45939.532709953703</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45939.532709953703</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45939.532709953703</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45939.532709953703</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45939.532709953703</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45939.532709953703</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45939.532709953703</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45939.532709953703</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45939.532709953703</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45939.532709953703</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45939.532709953703</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45939.532709953703</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45939.532709953703</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45939.532709953703</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45939.532709953703</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45939.532709953703</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45939.532709953703</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45939.532709953703</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45939.532709953703</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45939.532709953703</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45939.532709953703</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45939.532709953703</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45939.532709953703</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45939.532709953703</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45939.532709953703</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45939.532709953703</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45939.532709953703</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45939.532709953703</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45939.532709953703</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45939.532709953703</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45939.532709953703</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45939.532709953703</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45939.532709953703</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45939.532709953703</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45939.532709953703</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45939.532709953703</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45939.532709953703</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45939.532709953703</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45939.532709953703</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45939.532709953703</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45939.532709953703</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45939.532709953703</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45939.532709953703</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45939.532709953703</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45939.532709953703</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45939.532709953703</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45939.532709953703</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45939.532709953703</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45939.532709953703</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45939.532709953703</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45939.532709953703</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45939.532709953703</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45939.532709953703</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45939.532709953703</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45939.532709953703</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45939.532709953703</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45939.532709953703</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45939.532709953703</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45939.532709953703</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45939.532709953703</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45939.532709953703</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45939.532709953703</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45939.532709953703</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45939.532709953703</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45939.532709953703</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45939.532709953703</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45939.532709953703</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45939.532709953703</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45939.532709953703</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45939.532709953703</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45939.532709953703</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45939.532709953703</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45939.532709953703</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45939.532709953703</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45939.532709953703</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45939.532709953703</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45939.532709953703</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45939.532709953703</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45939.532709953703</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45939.532709953703</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45939.532709953703</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45939.532709953703</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45939.532709953703</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45939.532709953703</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45939.532709953703</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45939.532709953703</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45939.532709953703</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45939.532709953703</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45939.532709953703</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45939.532709953703</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45939.532709953703</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45939.532709953703</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45939.532709953703</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45939.532709953703</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45939.532709953703</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45939.532709953703</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45939.532709953703</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45939.532709953703</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45939.532709953703</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45939.532709953703</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45939.532709953703</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45939.532709953703</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45939.532709953703</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45939.532709953703</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45939.532709953703</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45939.532709953703</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45939.532709953703</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45939.532709953703</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45939.532709953703</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45939.532709953703</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45939.532709953703</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45939.532709953703</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45939.532709953703</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45939.532709953703</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45939.532709953703</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45939.532709953703</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45939.532709953703</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45939.532709953703</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45939.532709953703</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45939.532709953703</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45939.532709953703</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45939.532709953703</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45939.532709953703</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45939.532709953703</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45939.532709953703</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45939.532709953703</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45939.532709953703</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45939.532709953703</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45939.532709953703</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45939.532709953703</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45939.532709953703</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45939.532709953703</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45939.532709953703</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45939.532709953703</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45939.532709953703</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45939.532709953703</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45939.532709953703</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45939.532709953703</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45939.532709953703</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45939.532709953703</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45939.532709953703</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45939.532709953703</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45939.532709953703</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45939.532709953703</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45939.532709953703</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45939.532709953703</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45939.532709953703</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45939.532709953703</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45939.532709953703</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45939.532709953703</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45939.532709953703</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45939.532709953703</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45939.532709953703</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45939.532709953703</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45939.532709953703</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45939.532709953703</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45939.532709953703</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45939.532709953703</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45939.532709953703</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45939.532709953703</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45939.532709953703</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45939.532709953703</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45939.532709953703</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45939.532709953703</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45939.532709953703</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45939.532709953703</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45939.532709953703</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45939.532709953703</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45939.532709953703</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45939.532709953703</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45939.532709953703</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45939.532709953703</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45939.532709953703</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45939.532709953703</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45939.532709953703</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45939.532709953703</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45939.532709953703</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45939.532709953703</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45939.532709953703</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45939.532709953703</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45939.532709953703</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45939.532709953703</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45939.532709953703</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45939.532709953703</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45939.532709953703</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45939.532709953703</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45939.532709953703</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45939.532709953703</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45939.532709953703</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45939.532709953703</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45939.532709953703</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45939.532709953703</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45939.532709953703</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45939.532709953703</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45939.532709953703</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45939.532709953703</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45939.532709953703</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45939.532709953703</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45939.532709953703</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45939.532709953703</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45939.532709953703</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45939.532709953703</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45939.532709953703</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45939.532709953703</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45939.532709953703</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45939.532709953703</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45939.532709953703</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45939.532709953703</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45939.532709953703</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45939.532709953703</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45939.532709953703</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45939.532709953703</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45939.532709953703</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45939.532709953703</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45939.532709953703</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45939.532709953703</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45939.532709953703</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45939.532709953703</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45939.532709953703</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45939.532709953703</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45939.532709953703</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45939.532709953703</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45939.532709953703</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45939.532709953703</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45939.532709953703</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45939.532709953703</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45939.532709953703</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45939.532709953703</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45939.532709953703</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45939.532709953703</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45939.532709953703</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45939.532709953703</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45939.532709953703</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45939.532709953703</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45939.532709953703</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45939.532709953703</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45939.532709953703</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45939.532709953703</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45939.532709953703</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45939.532709953703</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45939.532709953703</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45939.532709953703</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45939.532709953703</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45939.532709953703</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45939.532709953703</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45939.532709953703</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45939.532709953703</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45939.532709953703</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45939.532709953703</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45939.532709953703</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45939.532709953703</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45939.532709953703</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45939.532709953703</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45939.532709953703</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45939.532709953703</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45939.532709953703</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45939.532709953703</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45939.532709953703</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45939.532709953703</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45939.532709953703</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45939.532709953703</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45939.532709953703</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45939.532709953703</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45939.532709953703</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45939.532709953703</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45939.532709953703</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45939.532709953703</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45939.532709953703</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45939.532709953703</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45939.532709953703</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45939.532709953703</v>
      </c>
      <c r="H448" s="131"/>
      <c r="I448" s="127" t="str">
        <f>IFERROR(VLOOKUP(D448,DB!A:F,6,0),"")</f>
        <v/>
      </c>
      <c r="J448" s="127" t="str">
        <f>IFERROR(VLOOKUP(D448,DB!A:G,7,0),"")</f>
        <v/>
      </c>
      <c r="K448" s="133"/>
      <c r="L448" s="129" t="str">
        <f>IFERROR(VLOOKUP(D448,DB!A:I,9,0),"")</f>
        <v/>
      </c>
    </row>
    <row r="449" spans="1:12" ht="15" customHeight="1">
      <c r="A449" s="127"/>
      <c r="B449" s="127" t="str">
        <f>IFERROR(VLOOKUP(D449,DB!A:K,11,0),"")</f>
        <v/>
      </c>
      <c r="C449" s="128"/>
      <c r="D449" s="129"/>
      <c r="E449" s="130"/>
      <c r="F449" s="131"/>
      <c r="G449" s="132">
        <f ca="1">IFERROR(NOW()-F449,"")</f>
        <v>45939.532709953703</v>
      </c>
      <c r="H449" s="131"/>
      <c r="I449" s="127" t="str">
        <f>IFERROR(VLOOKUP(D449,DB!A:F,6,0),"")</f>
        <v/>
      </c>
      <c r="J449" s="127" t="str">
        <f>IFERROR(VLOOKUP(D449,DB!A:G,7,0),"")</f>
        <v/>
      </c>
      <c r="K449" s="133"/>
      <c r="L449" s="129" t="str">
        <f>IFERROR(VLOOKUP(D449,DB!A:I,9,0),"")</f>
        <v/>
      </c>
    </row>
    <row r="450" spans="1:12" ht="15" customHeight="1">
      <c r="A450" s="127"/>
      <c r="B450" s="127" t="str">
        <f>IFERROR(VLOOKUP(D450,DB!A:K,11,0),"")</f>
        <v/>
      </c>
      <c r="C450" s="128"/>
      <c r="D450" s="129"/>
      <c r="E450" s="130"/>
      <c r="F450" s="131"/>
      <c r="G450" s="132">
        <f ca="1">IFERROR(NOW()-F450,"")</f>
        <v>45939.532709953703</v>
      </c>
      <c r="H450" s="131"/>
      <c r="I450" s="127" t="str">
        <f>IFERROR(VLOOKUP(D450,DB!A:F,6,0),"")</f>
        <v/>
      </c>
      <c r="J450" s="127" t="str">
        <f>IFERROR(VLOOKUP(D450,DB!A:G,7,0),"")</f>
        <v/>
      </c>
      <c r="K450" s="133"/>
      <c r="L450" s="129" t="str">
        <f>IFERROR(VLOOKUP(D450,DB!A:I,9,0),"")</f>
        <v/>
      </c>
    </row>
    <row r="451" spans="1:12" ht="15" customHeight="1">
      <c r="A451" s="127"/>
      <c r="B451" s="127" t="str">
        <f>IFERROR(VLOOKUP(D451,DB!A:K,11,0),"")</f>
        <v/>
      </c>
      <c r="C451" s="128"/>
      <c r="D451" s="129"/>
      <c r="E451" s="130"/>
      <c r="F451" s="131"/>
      <c r="G451" s="132">
        <f ca="1">IFERROR(NOW()-F451,"")</f>
        <v>45939.532709953703</v>
      </c>
      <c r="H451" s="131"/>
      <c r="I451" s="127" t="str">
        <f>IFERROR(VLOOKUP(D451,DB!A:F,6,0),"")</f>
        <v/>
      </c>
      <c r="J451" s="127" t="str">
        <f>IFERROR(VLOOKUP(D451,DB!A:G,7,0),"")</f>
        <v/>
      </c>
      <c r="K451" s="133"/>
      <c r="L451" s="129" t="str">
        <f>IFERROR(VLOOKUP(D451,DB!A:I,9,0),"")</f>
        <v/>
      </c>
    </row>
    <row r="452" spans="1:12" ht="15" customHeight="1">
      <c r="A452" s="127"/>
      <c r="B452" s="127" t="str">
        <f>IFERROR(VLOOKUP(D452,DB!A:K,11,0),"")</f>
        <v/>
      </c>
      <c r="C452" s="128"/>
      <c r="D452" s="129"/>
      <c r="E452" s="130"/>
      <c r="F452" s="131"/>
      <c r="G452" s="132">
        <f ca="1">IFERROR(NOW()-F452,"")</f>
        <v>45939.532709953703</v>
      </c>
      <c r="H452" s="131"/>
      <c r="I452" s="127" t="str">
        <f>IFERROR(VLOOKUP(D452,DB!A:F,6,0),"")</f>
        <v/>
      </c>
      <c r="J452" s="127" t="str">
        <f>IFERROR(VLOOKUP(D452,DB!A:G,7,0),"")</f>
        <v/>
      </c>
      <c r="K452" s="133"/>
      <c r="L452" s="129" t="str">
        <f>IFERROR(VLOOKUP(D452,DB!A:I,9,0),"")</f>
        <v/>
      </c>
    </row>
    <row r="453" spans="1:12" ht="15" customHeight="1">
      <c r="A453" s="127"/>
      <c r="B453" s="127" t="str">
        <f>IFERROR(VLOOKUP(D453,DB!A:K,11,0),"")</f>
        <v/>
      </c>
      <c r="C453" s="128"/>
      <c r="D453" s="129"/>
      <c r="E453" s="130"/>
      <c r="F453" s="131"/>
      <c r="G453" s="132">
        <f ca="1">IFERROR(NOW()-F453,"")</f>
        <v>45939.532709953703</v>
      </c>
      <c r="H453" s="131"/>
      <c r="I453" s="127" t="str">
        <f>IFERROR(VLOOKUP(D453,DB!A:F,6,0),"")</f>
        <v/>
      </c>
      <c r="J453" s="127" t="str">
        <f>IFERROR(VLOOKUP(D453,DB!A:G,7,0),"")</f>
        <v/>
      </c>
      <c r="K453" s="133"/>
      <c r="L453" s="129" t="str">
        <f>IFERROR(VLOOKUP(D453,DB!A:I,9,0),"")</f>
        <v/>
      </c>
    </row>
    <row r="454" spans="1:12" ht="15" customHeight="1">
      <c r="A454" s="134"/>
      <c r="B454" s="134" t="str">
        <f>IFERROR(VLOOKUP(D454,DB!A:K,11,0),"")</f>
        <v/>
      </c>
      <c r="C454" s="135"/>
      <c r="D454" s="136"/>
      <c r="E454" s="137"/>
      <c r="F454" s="138"/>
      <c r="G454" s="139">
        <f ca="1">IFERROR(NOW()-F454,"")</f>
        <v>45939.532709953703</v>
      </c>
      <c r="H454" s="138"/>
      <c r="I454" s="134" t="str">
        <f>IFERROR(VLOOKUP(D454,DB!A:F,6,0),"")</f>
        <v/>
      </c>
      <c r="J454" s="134" t="str">
        <f>IFERROR(VLOOKUP(D454,DB!A:G,7,0),"")</f>
        <v/>
      </c>
      <c r="K454" s="140"/>
      <c r="L454" s="136" t="str">
        <f>IFERROR(VLOOKUP(D454,DB!A:I,9,0),"")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3"/>
  <sheetViews>
    <sheetView tabSelected="1"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6">
        <f ca="1">IFERROR(NOW()-F2,"")</f>
        <v>47.700649768514268</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39045</v>
      </c>
      <c r="F3" s="38">
        <v>45926.188877314817</v>
      </c>
      <c r="G3" s="166">
        <f ca="1">IFERROR(NOW()-F3,"")</f>
        <v>13.343832638885942</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126"/>
      <c r="E4" s="37"/>
      <c r="F4" s="38"/>
      <c r="G4" s="39">
        <f t="shared" ref="G4:G22" ca="1" si="0">IFERROR(NOW()-F4,"")</f>
        <v>45939.532709953703</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0"/>
        <v>45939.532709953703</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0"/>
        <v>45939.532709953703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0"/>
        <v>45939.532709953703</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0"/>
        <v>45939.532709953703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45939.532709953703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45939.532709953703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45939.532709953703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45939.532709953703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45939.532709953703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45939.532709953703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45939.532709953703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45939.532709953703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45939.532709953703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45939.532709953703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45939.532709953703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45939.532709953703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45939.532709953703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45939.532709953703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ref="G23:G54" ca="1" si="1">IFERROR(NOW()-F23,"")</f>
        <v>45939.532709953703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45939.532709953703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45939.532709953703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45939.532709953703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45939.532709953703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45939.532709953703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45939.532709953703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45939.532709953703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45939.532709953703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45939.532709953703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45939.532709953703</v>
      </c>
      <c r="H33" s="38"/>
      <c r="I33" s="37" t="str">
        <f>IFERROR(VLOOKUP(D33,DB!A:F,6,0),"")</f>
        <v/>
      </c>
      <c r="J33" s="37" t="str">
        <f>IFERROR(VLOOKUP(D33,DB!A:G,7,0),"")</f>
        <v/>
      </c>
      <c r="K33" s="37"/>
      <c r="L33" s="37" t="str">
        <f>IFERROR(VLOOKUP(D33,DB!A:I,9,0),"")</f>
        <v/>
      </c>
    </row>
    <row r="34" spans="1:12" ht="15">
      <c r="A34" s="84"/>
      <c r="B34" s="84" t="str">
        <f>IFERROR(VLOOKUP(D34,DB!A:K,11,0),"")</f>
        <v/>
      </c>
      <c r="C34" s="84"/>
      <c r="D34" s="84"/>
      <c r="E34" s="84"/>
      <c r="F34" s="123"/>
      <c r="G34" s="124">
        <f t="shared" ca="1" si="1"/>
        <v>45939.532709953703</v>
      </c>
      <c r="H34" s="123"/>
      <c r="I34" s="84" t="str">
        <f>IFERROR(VLOOKUP(D34,DB!A:F,6,0),"")</f>
        <v/>
      </c>
      <c r="J34" s="84" t="str">
        <f>IFERROR(VLOOKUP(D34,DB!A:G,7,0),"")</f>
        <v/>
      </c>
      <c r="K34" s="84"/>
      <c r="L34" s="84" t="str">
        <f>IFERROR(VLOOKUP(D34,DB!A:I,9,0),"")</f>
        <v/>
      </c>
    </row>
    <row r="35" spans="1:12" ht="15">
      <c r="A35" s="37"/>
      <c r="B35" s="37" t="str">
        <f>IFERROR(VLOOKUP(D35,DB!A:K,11,0),"")</f>
        <v/>
      </c>
      <c r="C35" s="37"/>
      <c r="D35" s="37"/>
      <c r="E35" s="37"/>
      <c r="F35" s="38"/>
      <c r="G35" s="39">
        <f t="shared" ca="1" si="1"/>
        <v>45939.532709953703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45939.532709953703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45939.532709953703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45939.532709953703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45939.532709953703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45939.532709953703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45939.532709953703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1"/>
        <v>45939.532709953703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45939.532709953703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45939.532709953703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45939.532709953703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45939.532709953703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45939.532709953703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45939.532709953703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45939.532709953703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45939.532709953703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45939.532709953703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45939.532709953703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45939.532709953703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45939.532709953703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ref="G55:G86" ca="1" si="2">IFERROR(NOW()-F55,"")</f>
        <v>45939.532709953703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45939.532709953703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45939.532709953703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45939.532709953703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45939.532709953703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45939.532709953703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45939.532709953703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45939.532709953703</v>
      </c>
      <c r="H62" s="38"/>
      <c r="I62" s="37" t="str">
        <f>IFERROR(VLOOKUP(D62,DB!A:F,6,0),"")</f>
        <v/>
      </c>
      <c r="J62" s="37" t="str">
        <f>IFERROR(VLOOKUP(D62,DB!A:G,7,0),"")</f>
        <v/>
      </c>
      <c r="K62" s="37"/>
      <c r="L62" s="37" t="str">
        <f>IFERROR(VLOOKUP(D62,DB!A:I,9,0),"")</f>
        <v/>
      </c>
    </row>
    <row r="63" spans="1:12" ht="15">
      <c r="A63" s="84"/>
      <c r="B63" s="84" t="str">
        <f>IFERROR(VLOOKUP(D63,DB!A:K,11,0),"")</f>
        <v/>
      </c>
      <c r="C63" s="84"/>
      <c r="D63" s="84"/>
      <c r="E63" s="84"/>
      <c r="F63" s="123"/>
      <c r="G63" s="124">
        <f t="shared" ca="1" si="2"/>
        <v>45939.532709953703</v>
      </c>
      <c r="H63" s="123"/>
      <c r="I63" s="84" t="str">
        <f>IFERROR(VLOOKUP(D63,DB!A:F,6,0),"")</f>
        <v/>
      </c>
      <c r="J63" s="84" t="str">
        <f>IFERROR(VLOOKUP(D63,DB!A:G,7,0),"")</f>
        <v/>
      </c>
      <c r="K63" s="84"/>
      <c r="L63" s="84" t="str">
        <f>IFERROR(VLOOKUP(D63,DB!A:I,9,0),"")</f>
        <v/>
      </c>
    </row>
    <row r="64" spans="1:12" ht="15">
      <c r="A64" s="37"/>
      <c r="B64" s="37" t="str">
        <f>IFERROR(VLOOKUP(D64,DB!A:K,11,0),"")</f>
        <v/>
      </c>
      <c r="C64" s="37"/>
      <c r="D64" s="37"/>
      <c r="E64" s="37"/>
      <c r="F64" s="38"/>
      <c r="G64" s="39">
        <f t="shared" ca="1" si="2"/>
        <v>45939.532709953703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45939.532709953703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45939.532709953703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45939.532709953703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45939.532709953703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45939.532709953703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45939.532709953703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2"/>
        <v>45939.532709953703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45939.532709953703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45939.532709953703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45939.532709953703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45939.532709953703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45939.532709953703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45939.532709953703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45939.532709953703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45939.532709953703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45939.532709953703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45939.532709953703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45939.532709953703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45939.532709953703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45939.532709953703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45939.532709953703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45939.532709953703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ref="G87:G118" ca="1" si="3">IFERROR(NOW()-F87,"")</f>
        <v>45939.532709953703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45939.532709953703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45939.532709953703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45939.532709953703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45939.532709953703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45939.532709953703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45939.532709953703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3"/>
        <v>45939.532709953703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45939.532709953703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45939.532709953703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45939.532709953703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45939.532709953703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45939.532709953703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45939.532709953703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45939.532709953703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45939.532709953703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45939.532709953703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45939.532709953703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45939.532709953703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45939.532709953703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45939.532709953703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45939.532709953703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45939.532709953703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45939.532709953703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45939.532709953703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45939.532709953703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45939.532709953703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45939.532709953703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45939.532709953703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45939.532709953703</v>
      </c>
      <c r="H116" s="38"/>
      <c r="I116" s="37" t="str">
        <f>IFERROR(VLOOKUP(D116,DB!A:F,6,0),"")</f>
        <v/>
      </c>
      <c r="J116" s="37" t="str">
        <f>IFERROR(VLOOKUP(D116,DB!A:G,7,0),"")</f>
        <v/>
      </c>
      <c r="K116" s="37"/>
      <c r="L116" s="37" t="str">
        <f>IFERROR(VLOOKUP(D116,DB!A:I,9,0),"")</f>
        <v/>
      </c>
    </row>
    <row r="117" spans="1:12" ht="15">
      <c r="A117" s="84"/>
      <c r="B117" s="84" t="str">
        <f>IFERROR(VLOOKUP(D117,DB!A:K,11,0),"")</f>
        <v/>
      </c>
      <c r="C117" s="84"/>
      <c r="D117" s="84"/>
      <c r="E117" s="84"/>
      <c r="F117" s="123"/>
      <c r="G117" s="124">
        <f t="shared" ca="1" si="3"/>
        <v>45939.532709953703</v>
      </c>
      <c r="H117" s="123"/>
      <c r="I117" s="84" t="str">
        <f>IFERROR(VLOOKUP(D117,DB!A:F,6,0),"")</f>
        <v/>
      </c>
      <c r="J117" s="84" t="str">
        <f>IFERROR(VLOOKUP(D117,DB!A:G,7,0),"")</f>
        <v/>
      </c>
      <c r="K117" s="84"/>
      <c r="L117" s="84" t="str">
        <f>IFERROR(VLOOKUP(D117,DB!A:I,9,0),"")</f>
        <v/>
      </c>
    </row>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9" ht="15"/>
    <row r="780" ht="15"/>
    <row r="787" ht="15"/>
    <row r="790" ht="15"/>
    <row r="792" ht="15"/>
    <row r="795" ht="15"/>
    <row r="803" ht="15"/>
    <row r="804" ht="15"/>
    <row r="806" ht="15"/>
    <row r="807" ht="15"/>
    <row r="811" ht="15"/>
    <row r="812" ht="15"/>
    <row r="814" ht="15"/>
    <row r="815" ht="15"/>
    <row r="816" ht="15"/>
    <row r="817" ht="15"/>
    <row r="818" ht="15"/>
    <row r="819" ht="15"/>
    <row r="820" ht="15"/>
    <row r="821"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878" ht="15"/>
    <row r="916" ht="15"/>
    <row r="917" ht="15"/>
    <row r="919" ht="15"/>
    <row r="920" ht="15"/>
    <row r="921" ht="15"/>
    <row r="923" ht="15"/>
    <row r="924" ht="15"/>
    <row r="928" ht="15"/>
    <row r="929" ht="15"/>
    <row r="931" ht="15"/>
    <row r="932" ht="15"/>
    <row r="934" ht="15"/>
    <row r="935" ht="15"/>
    <row r="936" ht="15"/>
    <row r="937" ht="15"/>
    <row r="938" ht="15"/>
    <row r="939" ht="15"/>
    <row r="940" ht="15"/>
    <row r="941" ht="15"/>
    <row r="942" ht="15"/>
    <row r="944" ht="15"/>
    <row r="945" ht="15"/>
    <row r="947" ht="15"/>
    <row r="948"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7" ht="15"/>
    <row r="988" ht="15"/>
    <row r="990" ht="15"/>
    <row r="991" ht="15"/>
    <row r="992" ht="15"/>
    <row r="993" ht="15"/>
    <row r="994" ht="15"/>
    <row r="995" ht="15"/>
    <row r="996" ht="15"/>
    <row r="997" ht="15"/>
    <row r="999" ht="15"/>
    <row r="1000" ht="15"/>
    <row r="1002" ht="15"/>
    <row r="1003" ht="15"/>
    <row r="1006" ht="15"/>
    <row r="1007" ht="15"/>
    <row r="1010" ht="15"/>
    <row r="1013" ht="15"/>
    <row r="1014" ht="15"/>
    <row r="1016" ht="15"/>
    <row r="1017" ht="15"/>
    <row r="1019" ht="15"/>
    <row r="1020" ht="15"/>
    <row r="1022" ht="15"/>
    <row r="1023"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215" ht="15"/>
    <row r="1216" ht="15"/>
    <row r="1218" ht="15"/>
    <row r="1219" ht="15"/>
    <row r="1226" ht="15"/>
    <row r="1227" ht="15"/>
    <row r="1228" ht="15"/>
    <row r="1229" ht="15"/>
    <row r="1230" ht="15"/>
    <row r="1231" ht="15"/>
    <row r="1234" ht="15"/>
    <row r="1235" ht="15"/>
    <row r="1236" ht="15"/>
    <row r="1237" ht="15"/>
    <row r="1238" ht="15"/>
    <row r="1239" ht="15"/>
    <row r="1240"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5" ht="15"/>
    <row r="1276" ht="15"/>
    <row r="1277" ht="15"/>
    <row r="1278" ht="15"/>
    <row r="1279" ht="15"/>
    <row r="1280" ht="15"/>
    <row r="1283" ht="15"/>
    <row r="1290" ht="15"/>
    <row r="1293" ht="15"/>
    <row r="1294" ht="15"/>
    <row r="1296" ht="15"/>
    <row r="1297" ht="15"/>
    <row r="1298" ht="15"/>
    <row r="1301" ht="15"/>
    <row r="1302" ht="15"/>
    <row r="1305" ht="15"/>
    <row r="1307" ht="15"/>
    <row r="1308" ht="15"/>
    <row r="1310" ht="15"/>
    <row r="1311" ht="15"/>
    <row r="1313" ht="15"/>
    <row r="1314"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40" ht="15"/>
    <row r="1348" ht="15"/>
    <row r="1350" ht="15"/>
    <row r="1351" ht="15"/>
    <row r="1352" ht="15"/>
    <row r="1353" ht="15"/>
    <row r="1354" ht="15"/>
    <row r="1355" ht="15"/>
    <row r="1356" ht="15"/>
    <row r="1357" ht="15"/>
    <row r="1358" ht="15"/>
    <row r="1359" ht="15"/>
    <row r="1360" ht="15"/>
    <row r="1361" ht="15"/>
    <row r="1362" ht="15"/>
    <row r="1363" ht="15"/>
    <row r="1364" ht="15"/>
    <row r="1365" ht="15"/>
    <row r="1366" ht="15"/>
    <row r="1368" ht="15"/>
    <row r="1369" ht="15"/>
    <row r="1370" ht="15"/>
    <row r="1371" ht="15"/>
    <row r="1372" ht="15"/>
    <row r="1373" ht="15"/>
  </sheetData>
  <dataValidations count="2">
    <dataValidation allowBlank="1" showInputMessage="1" showErrorMessage="1" sqref="E1" xr:uid="{920C6338-E771-4DAE-8C89-92A9093EA4DE}"/>
    <dataValidation type="list" allowBlank="1" showInputMessage="1" showErrorMessage="1" sqref="E2:E1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4"/>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6" t="s">
        <v>38953</v>
      </c>
      <c r="B1" s="156" t="s">
        <v>38954</v>
      </c>
      <c r="C1" s="156" t="s">
        <v>38955</v>
      </c>
      <c r="D1" s="156" t="s">
        <v>144</v>
      </c>
      <c r="E1" s="156" t="s">
        <v>38956</v>
      </c>
      <c r="F1" s="157" t="s">
        <v>38957</v>
      </c>
      <c r="G1" s="158" t="s">
        <v>38958</v>
      </c>
      <c r="H1" s="157" t="s">
        <v>38959</v>
      </c>
      <c r="I1" s="156" t="s">
        <v>38960</v>
      </c>
      <c r="J1" s="156" t="s">
        <v>38961</v>
      </c>
      <c r="K1" s="156" t="s">
        <v>38962</v>
      </c>
      <c r="L1" s="156"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39064</v>
      </c>
      <c r="B2" s="149" t="s">
        <v>5398</v>
      </c>
      <c r="C2" s="148">
        <v>1</v>
      </c>
      <c r="D2" s="149" t="s">
        <v>34463</v>
      </c>
      <c r="E2" s="148" t="s">
        <v>39065</v>
      </c>
      <c r="F2" s="150">
        <v>45926.772847222222</v>
      </c>
      <c r="G2" s="151">
        <f ca="1">IFERROR(NOW()-F2,"-")</f>
        <v>12.759862731480098</v>
      </c>
      <c r="H2" s="152">
        <v>45927.449074074102</v>
      </c>
      <c r="I2" s="149" t="str">
        <f>IFERROR(VLOOKUP(D2,DB!A:F,6,0),"")</f>
        <v>SCECO</v>
      </c>
      <c r="J2" s="149" t="str">
        <f>IFERROR(VLOOKUP(D2,DB!A:G,7,0),"")</f>
        <v>Weak</v>
      </c>
      <c r="K2" s="148" t="s">
        <v>39066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39067</v>
      </c>
      <c r="B3" s="149" t="str">
        <f>IFERROR(VLOOKUP(D3,DB!A:K,11,0),"")</f>
        <v>R6</v>
      </c>
      <c r="C3" s="148">
        <v>1</v>
      </c>
      <c r="D3" s="149" t="s">
        <v>34282</v>
      </c>
      <c r="E3" s="148" t="s">
        <v>38964</v>
      </c>
      <c r="F3" s="152">
        <v>45939.529062499998</v>
      </c>
      <c r="G3" s="151">
        <f ca="1">IFERROR(NOW()-F3,"-")</f>
        <v>3.6474537046160549E-3</v>
      </c>
      <c r="H3" s="152">
        <v>45927.987534722219</v>
      </c>
      <c r="I3" s="149" t="str">
        <f>IFERROR(VLOOKUP(D3,DB!A:F,6,0),"")</f>
        <v>SCECO</v>
      </c>
      <c r="J3" s="149" t="str">
        <f>IFERROR(VLOOKUP(D3,DB!A:G,7,0),"")</f>
        <v>Vandalized</v>
      </c>
      <c r="K3" s="148" t="s">
        <v>39068</v>
      </c>
      <c r="L3" s="149" t="str">
        <f>IFERROR(VLOOKUP(D3,DB!A:I,9,0),"")</f>
        <v>Latis</v>
      </c>
    </row>
    <row r="4" spans="1:16383" ht="31.5" customHeight="1">
      <c r="A4" s="148" t="s">
        <v>39069</v>
      </c>
      <c r="B4" s="149" t="s">
        <v>5398</v>
      </c>
      <c r="C4" s="148">
        <v>1</v>
      </c>
      <c r="D4" s="149" t="s">
        <v>32861</v>
      </c>
      <c r="E4" s="148" t="s">
        <v>39065</v>
      </c>
      <c r="F4" s="150">
        <v>45933.880972222221</v>
      </c>
      <c r="G4" s="151">
        <f ca="1">IFERROR(NOW()-F4,"-")</f>
        <v>5.651737731481262</v>
      </c>
      <c r="H4" s="152">
        <v>45929.455266203702</v>
      </c>
      <c r="I4" s="149" t="str">
        <f>IFERROR(VLOOKUP(D4,DB!A:F,6,0),"")</f>
        <v>SCECO</v>
      </c>
      <c r="J4" s="149" t="str">
        <f>IFERROR(VLOOKUP(D4,DB!A:G,7,0),"")</f>
        <v>In progress</v>
      </c>
      <c r="K4" s="148" t="s">
        <v>39066</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39070</v>
      </c>
      <c r="B5" s="149" t="s">
        <v>5398</v>
      </c>
      <c r="C5" s="148">
        <v>1</v>
      </c>
      <c r="D5" s="149" t="s">
        <v>33408</v>
      </c>
      <c r="E5" s="148" t="s">
        <v>38964</v>
      </c>
      <c r="F5" s="150">
        <v>45934.942245370374</v>
      </c>
      <c r="G5" s="151">
        <f ca="1">IFERROR(NOW()-F5,"-")</f>
        <v>4.5904645833288669</v>
      </c>
      <c r="H5" s="152">
        <v>45934.470231481479</v>
      </c>
      <c r="I5" s="149" t="str">
        <f>IFERROR(VLOOKUP(D5,DB!A:F,6,0),"")</f>
        <v>SCECO</v>
      </c>
      <c r="J5" s="149" t="str">
        <f>IFERROR(VLOOKUP(D5,DB!A:G,7,0),"")</f>
        <v>Dead</v>
      </c>
      <c r="K5" s="148" t="s">
        <v>39066</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3" t="s">
        <v>39071</v>
      </c>
      <c r="B6" s="149" t="str">
        <f>IFERROR(VLOOKUP(D6,DB!A:K,11,0),"")</f>
        <v>R6</v>
      </c>
      <c r="C6" s="149">
        <v>1</v>
      </c>
      <c r="D6" s="149" t="s">
        <v>33684</v>
      </c>
      <c r="E6" s="148" t="s">
        <v>39065</v>
      </c>
      <c r="F6" s="154">
        <v>45939.529398148145</v>
      </c>
      <c r="G6" s="151">
        <f ca="1">IFERROR(NOW()-F6,"-")</f>
        <v>3.3118055580416694E-3</v>
      </c>
      <c r="H6" s="154">
        <v>45937.667847222219</v>
      </c>
      <c r="I6" s="149" t="str">
        <f>IFERROR(VLOOKUP(D6,DB!A:F,6,0),"")</f>
        <v>SCECO</v>
      </c>
      <c r="J6" s="149" t="str">
        <f>IFERROR(VLOOKUP(D6,DB!A:G,7,0),"")</f>
        <v>Weak</v>
      </c>
      <c r="K6" s="155" t="s">
        <v>39072</v>
      </c>
      <c r="L6" s="149" t="str">
        <f>IFERROR(VLOOKUP(D6,DB!A:I,9,0),"")</f>
        <v>Latis</v>
      </c>
    </row>
    <row r="7" spans="1:16383" s="116" customFormat="1" ht="31.5" customHeight="1">
      <c r="A7" s="160" t="s">
        <v>39073</v>
      </c>
      <c r="B7" s="160" t="str">
        <f>IFERROR(VLOOKUP(D7,DB!A:K,11,0),"")</f>
        <v>R6</v>
      </c>
      <c r="C7" s="169">
        <v>1</v>
      </c>
      <c r="D7" s="169" t="s">
        <v>33325</v>
      </c>
      <c r="E7" s="160" t="s">
        <v>38964</v>
      </c>
      <c r="F7" s="160"/>
      <c r="G7" s="151">
        <f ca="1">IFERROR(NOW()-F7,"-")</f>
        <v>45939.532709953703</v>
      </c>
      <c r="H7" s="168">
        <v>45939.45239583333</v>
      </c>
      <c r="I7" s="160" t="str">
        <f>IFERROR(VLOOKUP(D7,DB!A:F,6,0),"")</f>
        <v>Generator-SG</v>
      </c>
      <c r="J7" s="160" t="str">
        <f>IFERROR(VLOOKUP(D7,DB!A:G,7,0),"")</f>
        <v>Vandalized</v>
      </c>
      <c r="K7" s="160" t="s">
        <v>39074</v>
      </c>
      <c r="L7" s="160" t="str">
        <f>IFERROR(VLOOKUP(D7,DB!A:I,9,0),"")</f>
        <v>Latis</v>
      </c>
    </row>
    <row r="8" spans="1:16383" ht="31.5" customHeight="1">
      <c r="A8" s="160"/>
      <c r="B8" s="160" t="str">
        <f>IFERROR(VLOOKUP(D8,DB!A:K,11,0),"")</f>
        <v/>
      </c>
      <c r="C8" s="160"/>
      <c r="D8" s="159"/>
      <c r="E8" s="160"/>
      <c r="F8" s="160"/>
      <c r="G8" s="151">
        <f ca="1">IFERROR(NOW()-F8,"-")</f>
        <v>45939.532709953703</v>
      </c>
      <c r="H8" s="160"/>
      <c r="I8" s="160" t="str">
        <f>IFERROR(VLOOKUP(D8,DB!A:F,6,0),"")</f>
        <v/>
      </c>
      <c r="J8" s="160" t="str">
        <f>IFERROR(VLOOKUP(D8,DB!A:G,7,0),"")</f>
        <v/>
      </c>
      <c r="K8" s="160"/>
      <c r="L8" s="160" t="str">
        <f>IFERROR(VLOOKUP(D8,DB!A:I,9,0),"")</f>
        <v/>
      </c>
    </row>
    <row r="9" spans="1:16383" ht="31.5" customHeight="1">
      <c r="A9" s="160"/>
      <c r="B9" s="160" t="str">
        <f>IFERROR(VLOOKUP(D9,DB!A:K,11,0),"")</f>
        <v/>
      </c>
      <c r="C9" s="160"/>
      <c r="D9" s="159"/>
      <c r="E9" s="160"/>
      <c r="F9" s="160"/>
      <c r="G9" s="151">
        <f ca="1">IFERROR(NOW()-F9,"-")</f>
        <v>45939.532709953703</v>
      </c>
      <c r="H9" s="160"/>
      <c r="I9" s="160" t="str">
        <f>IFERROR(VLOOKUP(D9,DB!A:F,6,0),"")</f>
        <v/>
      </c>
      <c r="J9" s="160" t="str">
        <f>IFERROR(VLOOKUP(D9,DB!A:G,7,0),"")</f>
        <v/>
      </c>
      <c r="K9" s="160"/>
      <c r="L9" s="160" t="str">
        <f>IFERROR(VLOOKUP(D9,DB!A:I,9,0),"")</f>
        <v/>
      </c>
    </row>
    <row r="10" spans="1:16383" ht="31.5" customHeight="1">
      <c r="A10" s="160"/>
      <c r="B10" s="160" t="str">
        <f>IFERROR(VLOOKUP(D10,DB!A:K,11,0),"")</f>
        <v/>
      </c>
      <c r="C10" s="160"/>
      <c r="D10" s="159"/>
      <c r="E10" s="160"/>
      <c r="F10" s="160"/>
      <c r="G10" s="151">
        <f ca="1">IFERROR(NOW()-F10,"-")</f>
        <v>45939.532709953703</v>
      </c>
      <c r="H10" s="160"/>
      <c r="I10" s="160" t="str">
        <f>IFERROR(VLOOKUP(D10,DB!A:F,6,0),"")</f>
        <v/>
      </c>
      <c r="J10" s="160" t="str">
        <f>IFERROR(VLOOKUP(D10,DB!A:G,7,0),"")</f>
        <v/>
      </c>
      <c r="K10" s="160"/>
      <c r="L10" s="160" t="str">
        <f>IFERROR(VLOOKUP(D10,DB!A:I,9,0),"")</f>
        <v/>
      </c>
    </row>
    <row r="11" spans="1:16383" ht="31.5" customHeight="1">
      <c r="A11" s="160"/>
      <c r="B11" s="160" t="str">
        <f>IFERROR(VLOOKUP(D11,DB!A:K,11,0),"")</f>
        <v/>
      </c>
      <c r="C11" s="160"/>
      <c r="D11" s="159"/>
      <c r="E11" s="160"/>
      <c r="F11" s="160"/>
      <c r="G11" s="151">
        <f ca="1">IFERROR(NOW()-F11,"-")</f>
        <v>45939.532709953703</v>
      </c>
      <c r="H11" s="160"/>
      <c r="I11" s="160" t="str">
        <f>IFERROR(VLOOKUP(D11,DB!A:F,6,0),"")</f>
        <v/>
      </c>
      <c r="J11" s="160" t="str">
        <f>IFERROR(VLOOKUP(D11,DB!A:G,7,0),"")</f>
        <v/>
      </c>
      <c r="K11" s="160"/>
      <c r="L11" s="160" t="str">
        <f>IFERROR(VLOOKUP(D11,DB!A:I,9,0),"")</f>
        <v/>
      </c>
    </row>
    <row r="12" spans="1:16383" ht="31.5" customHeight="1">
      <c r="A12" s="160"/>
      <c r="B12" s="160" t="str">
        <f>IFERROR(VLOOKUP(D12,DB!A:K,11,0),"")</f>
        <v/>
      </c>
      <c r="C12" s="160"/>
      <c r="D12" s="159"/>
      <c r="E12" s="160"/>
      <c r="F12" s="160"/>
      <c r="G12" s="151">
        <f ca="1">IFERROR(NOW()-F12,"-")</f>
        <v>45939.532709953703</v>
      </c>
      <c r="H12" s="160"/>
      <c r="I12" s="160" t="str">
        <f>IFERROR(VLOOKUP(D12,DB!A:F,6,0),"")</f>
        <v/>
      </c>
      <c r="J12" s="160" t="str">
        <f>IFERROR(VLOOKUP(D12,DB!A:G,7,0),"")</f>
        <v/>
      </c>
      <c r="K12" s="160"/>
      <c r="L12" s="160" t="str">
        <f>IFERROR(VLOOKUP(D12,DB!A:I,9,0),"")</f>
        <v/>
      </c>
    </row>
    <row r="13" spans="1:16383" ht="31.5" customHeight="1">
      <c r="A13" s="160"/>
      <c r="B13" s="160" t="str">
        <f>IFERROR(VLOOKUP(D13,DB!A:K,11,0),"")</f>
        <v/>
      </c>
      <c r="C13" s="160"/>
      <c r="D13" s="160"/>
      <c r="E13" s="160"/>
      <c r="F13" s="160"/>
      <c r="G13" s="151">
        <f ca="1">IFERROR(NOW()-F13,"-")</f>
        <v>45939.532709953703</v>
      </c>
      <c r="H13" s="160"/>
      <c r="I13" s="160" t="str">
        <f>IFERROR(VLOOKUP(D13,DB!A:F,6,0),"")</f>
        <v/>
      </c>
      <c r="J13" s="160" t="str">
        <f>IFERROR(VLOOKUP(D13,DB!A:G,7,0),"")</f>
        <v/>
      </c>
      <c r="K13" s="160"/>
      <c r="L13" s="160" t="str">
        <f>IFERROR(VLOOKUP(D13,DB!A:I,9,0),"")</f>
        <v/>
      </c>
    </row>
    <row r="14" spans="1:16383" ht="31.5" customHeight="1">
      <c r="A14" s="160"/>
      <c r="B14" s="160" t="str">
        <f>IFERROR(VLOOKUP(D14,DB!A:K,11,0),"")</f>
        <v/>
      </c>
      <c r="C14" s="160"/>
      <c r="D14" s="160"/>
      <c r="E14" s="160"/>
      <c r="F14" s="160"/>
      <c r="G14" s="151">
        <f ca="1">IFERROR(NOW()-F14,"-")</f>
        <v>45939.532709953703</v>
      </c>
      <c r="H14" s="160"/>
      <c r="I14" s="160" t="str">
        <f>IFERROR(VLOOKUP(D14,DB!A:F,6,0),"")</f>
        <v/>
      </c>
      <c r="J14" s="160" t="str">
        <f>IFERROR(VLOOKUP(D14,DB!A:G,7,0),"")</f>
        <v/>
      </c>
      <c r="K14" s="160"/>
      <c r="L14" s="160" t="str">
        <f>IFERROR(VLOOKUP(D14,DB!A:I,9,0),"")</f>
        <v/>
      </c>
    </row>
    <row r="15" spans="1:16383" ht="31.5" customHeight="1">
      <c r="A15" s="160"/>
      <c r="B15" s="160" t="str">
        <f>IFERROR(VLOOKUP(D15,DB!A:K,11,0),"")</f>
        <v/>
      </c>
      <c r="C15" s="160"/>
      <c r="D15" s="160"/>
      <c r="E15" s="160"/>
      <c r="F15" s="160"/>
      <c r="G15" s="151">
        <f ca="1">IFERROR(NOW()-F15,"-")</f>
        <v>45939.532709953703</v>
      </c>
      <c r="H15" s="160"/>
      <c r="I15" s="160" t="str">
        <f>IFERROR(VLOOKUP(D15,DB!A:F,6,0),"")</f>
        <v/>
      </c>
      <c r="J15" s="160" t="str">
        <f>IFERROR(VLOOKUP(D15,DB!A:G,7,0),"")</f>
        <v/>
      </c>
      <c r="K15" s="160"/>
      <c r="L15" s="160" t="str">
        <f>IFERROR(VLOOKUP(D15,DB!A:I,9,0),"")</f>
        <v/>
      </c>
    </row>
    <row r="16" spans="1:16383" ht="31.5" customHeight="1">
      <c r="A16" s="160"/>
      <c r="B16" s="160" t="str">
        <f>IFERROR(VLOOKUP(D16,DB!A:K,11,0),"")</f>
        <v/>
      </c>
      <c r="C16" s="160"/>
      <c r="D16" s="160"/>
      <c r="E16" s="160"/>
      <c r="F16" s="160"/>
      <c r="G16" s="151">
        <f ca="1">IFERROR(NOW()-F16,"-")</f>
        <v>45939.532709953703</v>
      </c>
      <c r="H16" s="160"/>
      <c r="I16" s="160" t="str">
        <f>IFERROR(VLOOKUP(D16,DB!A:F,6,0),"")</f>
        <v/>
      </c>
      <c r="J16" s="160" t="str">
        <f>IFERROR(VLOOKUP(D16,DB!A:G,7,0),"")</f>
        <v/>
      </c>
      <c r="K16" s="160"/>
      <c r="L16" s="160" t="str">
        <f>IFERROR(VLOOKUP(D16,DB!A:I,9,0),"")</f>
        <v/>
      </c>
    </row>
    <row r="17" spans="1:12" ht="31.5" customHeight="1">
      <c r="A17" s="160"/>
      <c r="B17" s="160" t="str">
        <f>IFERROR(VLOOKUP(D17,DB!A:K,11,0),"")</f>
        <v/>
      </c>
      <c r="C17" s="160"/>
      <c r="D17" s="160"/>
      <c r="E17" s="160"/>
      <c r="F17" s="160"/>
      <c r="G17" s="151">
        <f ca="1">IFERROR(NOW()-F17,"-")</f>
        <v>45939.532709953703</v>
      </c>
      <c r="H17" s="160"/>
      <c r="I17" s="160" t="str">
        <f>IFERROR(VLOOKUP(D17,DB!A:F,6,0),"")</f>
        <v/>
      </c>
      <c r="J17" s="160" t="str">
        <f>IFERROR(VLOOKUP(D17,DB!A:G,7,0),"")</f>
        <v/>
      </c>
      <c r="K17" s="160"/>
      <c r="L17" s="160" t="str">
        <f>IFERROR(VLOOKUP(D17,DB!A:I,9,0),"")</f>
        <v/>
      </c>
    </row>
    <row r="18" spans="1:12" ht="31.5" customHeight="1">
      <c r="A18" s="160"/>
      <c r="B18" s="160" t="str">
        <f>IFERROR(VLOOKUP(D18,DB!A:K,11,0),"")</f>
        <v/>
      </c>
      <c r="C18" s="160"/>
      <c r="D18" s="160"/>
      <c r="E18" s="160"/>
      <c r="F18" s="160"/>
      <c r="G18" s="151">
        <f ca="1">IFERROR(NOW()-F18,"-")</f>
        <v>45939.532709953703</v>
      </c>
      <c r="H18" s="160"/>
      <c r="I18" s="160" t="str">
        <f>IFERROR(VLOOKUP(D18,DB!A:F,6,0),"")</f>
        <v/>
      </c>
      <c r="J18" s="160" t="str">
        <f>IFERROR(VLOOKUP(D18,DB!A:G,7,0),"")</f>
        <v/>
      </c>
      <c r="K18" s="160"/>
      <c r="L18" s="160" t="str">
        <f>IFERROR(VLOOKUP(D18,DB!A:I,9,0),"")</f>
        <v/>
      </c>
    </row>
    <row r="19" spans="1:12" ht="31.5" customHeight="1">
      <c r="A19" s="160"/>
      <c r="B19" s="160" t="str">
        <f>IFERROR(VLOOKUP(D19,DB!A:K,11,0),"")</f>
        <v/>
      </c>
      <c r="C19" s="160"/>
      <c r="D19" s="160"/>
      <c r="E19" s="160"/>
      <c r="F19" s="160"/>
      <c r="G19" s="151">
        <f ca="1">IFERROR(NOW()-F19,"-")</f>
        <v>45939.532709953703</v>
      </c>
      <c r="H19" s="160"/>
      <c r="I19" s="160" t="str">
        <f>IFERROR(VLOOKUP(D19,DB!A:F,6,0),"")</f>
        <v/>
      </c>
      <c r="J19" s="160" t="str">
        <f>IFERROR(VLOOKUP(D19,DB!A:G,7,0),"")</f>
        <v/>
      </c>
      <c r="K19" s="160"/>
      <c r="L19" s="160" t="str">
        <f>IFERROR(VLOOKUP(D19,DB!A:I,9,0),"")</f>
        <v/>
      </c>
    </row>
    <row r="20" spans="1:12" ht="31.5" customHeight="1">
      <c r="A20" s="160"/>
      <c r="B20" s="160" t="str">
        <f>IFERROR(VLOOKUP(D20,DB!A:K,11,0),"")</f>
        <v/>
      </c>
      <c r="C20" s="160"/>
      <c r="D20" s="160"/>
      <c r="E20" s="160"/>
      <c r="F20" s="160"/>
      <c r="G20" s="151">
        <f ca="1">IFERROR(NOW()-F20,"-")</f>
        <v>45939.532709953703</v>
      </c>
      <c r="H20" s="160"/>
      <c r="I20" s="160" t="str">
        <f>IFERROR(VLOOKUP(D20,DB!A:F,6,0),"")</f>
        <v/>
      </c>
      <c r="J20" s="160" t="str">
        <f>IFERROR(VLOOKUP(D20,DB!A:G,7,0),"")</f>
        <v/>
      </c>
      <c r="K20" s="160"/>
      <c r="L20" s="160" t="str">
        <f>IFERROR(VLOOKUP(D20,DB!A:I,9,0),"")</f>
        <v/>
      </c>
    </row>
    <row r="21" spans="1:12" ht="31.5" customHeight="1">
      <c r="A21" s="160"/>
      <c r="B21" s="160" t="str">
        <f>IFERROR(VLOOKUP(D21,DB!A:K,11,0),"")</f>
        <v/>
      </c>
      <c r="C21" s="160"/>
      <c r="D21" s="160"/>
      <c r="E21" s="160"/>
      <c r="F21" s="160"/>
      <c r="G21" s="151">
        <f ca="1">IFERROR(NOW()-F21,"-")</f>
        <v>45939.532709953703</v>
      </c>
      <c r="H21" s="160"/>
      <c r="I21" s="160" t="str">
        <f>IFERROR(VLOOKUP(D21,DB!A:F,6,0),"")</f>
        <v/>
      </c>
      <c r="J21" s="160" t="str">
        <f>IFERROR(VLOOKUP(D21,DB!A:G,7,0),"")</f>
        <v/>
      </c>
      <c r="K21" s="160"/>
      <c r="L21" s="160" t="str">
        <f>IFERROR(VLOOKUP(D21,DB!A:I,9,0),"")</f>
        <v/>
      </c>
    </row>
    <row r="22" spans="1:12" ht="31.5" customHeight="1">
      <c r="A22" s="160"/>
      <c r="B22" s="160" t="str">
        <f>IFERROR(VLOOKUP(D22,DB!A:K,11,0),"")</f>
        <v/>
      </c>
      <c r="C22" s="160"/>
      <c r="D22" s="160"/>
      <c r="E22" s="160"/>
      <c r="F22" s="160"/>
      <c r="G22" s="151">
        <f ca="1">IFERROR(NOW()-F22,"-")</f>
        <v>45939.532709953703</v>
      </c>
      <c r="H22" s="160"/>
      <c r="I22" s="160" t="str">
        <f>IFERROR(VLOOKUP(D22,DB!A:F,6,0),"")</f>
        <v/>
      </c>
      <c r="J22" s="160" t="str">
        <f>IFERROR(VLOOKUP(D22,DB!A:G,7,0),"")</f>
        <v/>
      </c>
      <c r="K22" s="160"/>
      <c r="L22" s="160" t="str">
        <f>IFERROR(VLOOKUP(D22,DB!A:I,9,0),"")</f>
        <v/>
      </c>
    </row>
    <row r="23" spans="1:12" ht="31.5" customHeight="1">
      <c r="A23" s="160"/>
      <c r="B23" s="160" t="str">
        <f>IFERROR(VLOOKUP(D23,DB!A:K,11,0),"")</f>
        <v/>
      </c>
      <c r="C23" s="160"/>
      <c r="D23" s="160"/>
      <c r="E23" s="160"/>
      <c r="F23" s="160"/>
      <c r="G23" s="151">
        <f ca="1">IFERROR(NOW()-F23,"-")</f>
        <v>45939.532709953703</v>
      </c>
      <c r="H23" s="160"/>
      <c r="I23" s="160" t="str">
        <f>IFERROR(VLOOKUP(D23,DB!A:F,6,0),"")</f>
        <v/>
      </c>
      <c r="J23" s="160" t="str">
        <f>IFERROR(VLOOKUP(D23,DB!A:G,7,0),"")</f>
        <v/>
      </c>
      <c r="K23" s="160"/>
      <c r="L23" s="160" t="str">
        <f>IFERROR(VLOOKUP(D23,DB!A:I,9,0),"")</f>
        <v/>
      </c>
    </row>
    <row r="24" spans="1:12" ht="31.5" customHeight="1">
      <c r="A24" s="160"/>
      <c r="B24" s="160" t="str">
        <f>IFERROR(VLOOKUP(D24,DB!A:K,11,0),"")</f>
        <v/>
      </c>
      <c r="C24" s="160"/>
      <c r="D24" s="160"/>
      <c r="E24" s="160"/>
      <c r="F24" s="160"/>
      <c r="G24" s="151">
        <f ca="1">IFERROR(NOW()-F24,"-")</f>
        <v>45939.532709953703</v>
      </c>
      <c r="H24" s="160"/>
      <c r="I24" s="160" t="str">
        <f>IFERROR(VLOOKUP(D24,DB!A:F,6,0),"")</f>
        <v/>
      </c>
      <c r="J24" s="160" t="str">
        <f>IFERROR(VLOOKUP(D24,DB!A:G,7,0),"")</f>
        <v/>
      </c>
      <c r="K24" s="160"/>
      <c r="L24" s="160" t="str">
        <f>IFERROR(VLOOKUP(D24,DB!A:I,9,0),"")</f>
        <v/>
      </c>
    </row>
    <row r="25" spans="1:12" ht="31.5" customHeight="1">
      <c r="A25" s="160"/>
      <c r="B25" s="160" t="str">
        <f>IFERROR(VLOOKUP(D25,DB!A:K,11,0),"")</f>
        <v/>
      </c>
      <c r="C25" s="160"/>
      <c r="D25" s="160"/>
      <c r="E25" s="160"/>
      <c r="F25" s="160"/>
      <c r="G25" s="151">
        <f ca="1">IFERROR(NOW()-F25,"-")</f>
        <v>45939.532709953703</v>
      </c>
      <c r="H25" s="160"/>
      <c r="I25" s="160" t="str">
        <f>IFERROR(VLOOKUP(D25,DB!A:F,6,0),"")</f>
        <v/>
      </c>
      <c r="J25" s="160" t="str">
        <f>IFERROR(VLOOKUP(D25,DB!A:G,7,0),"")</f>
        <v/>
      </c>
      <c r="K25" s="160"/>
      <c r="L25" s="160" t="str">
        <f>IFERROR(VLOOKUP(D25,DB!A:I,9,0),"")</f>
        <v/>
      </c>
    </row>
    <row r="26" spans="1:12" ht="31.5" customHeight="1">
      <c r="A26" s="160"/>
      <c r="B26" s="160" t="str">
        <f>IFERROR(VLOOKUP(D26,DB!A:K,11,0),"")</f>
        <v/>
      </c>
      <c r="C26" s="160"/>
      <c r="D26" s="160"/>
      <c r="E26" s="160"/>
      <c r="F26" s="160"/>
      <c r="G26" s="151">
        <f ca="1">IFERROR(NOW()-F26,"-")</f>
        <v>45939.532709953703</v>
      </c>
      <c r="H26" s="160"/>
      <c r="I26" s="160" t="str">
        <f>IFERROR(VLOOKUP(D26,DB!A:F,6,0),"")</f>
        <v/>
      </c>
      <c r="J26" s="160" t="str">
        <f>IFERROR(VLOOKUP(D26,DB!A:G,7,0),"")</f>
        <v/>
      </c>
      <c r="K26" s="160"/>
      <c r="L26" s="160" t="str">
        <f>IFERROR(VLOOKUP(D26,DB!A:I,9,0),"")</f>
        <v/>
      </c>
    </row>
    <row r="27" spans="1:12" ht="31.5" customHeight="1">
      <c r="A27" s="110"/>
      <c r="B27" s="161" t="str">
        <f>IFERROR(VLOOKUP(D27,DB!A:K,11,0),"")</f>
        <v/>
      </c>
      <c r="C27" s="161"/>
      <c r="D27" s="161"/>
      <c r="E27" s="162"/>
      <c r="F27" s="113"/>
      <c r="G27" s="151">
        <f ca="1">IFERROR(NOW()-F27,"-")</f>
        <v>45939.532709953703</v>
      </c>
      <c r="H27" s="113"/>
      <c r="I27" s="161" t="str">
        <f>IFERROR(VLOOKUP(D27,DB!A:F,6,0),"")</f>
        <v/>
      </c>
      <c r="J27" s="161" t="str">
        <f>IFERROR(VLOOKUP(D27,DB!A:G,7,0),"")</f>
        <v/>
      </c>
      <c r="K27" s="164"/>
      <c r="L27" s="162" t="str">
        <f>IFERROR(VLOOKUP(D27,DB!A:I,9,0),"")</f>
        <v/>
      </c>
    </row>
    <row r="28" spans="1:12" ht="31.5" customHeight="1">
      <c r="A28" s="110"/>
      <c r="B28" s="161" t="str">
        <f>IFERROR(VLOOKUP(D28,DB!A:K,11,0),"")</f>
        <v/>
      </c>
      <c r="C28" s="161"/>
      <c r="D28" s="161"/>
      <c r="E28" s="162"/>
      <c r="F28" s="113"/>
      <c r="G28" s="151">
        <f ca="1">IFERROR(NOW()-F28,"-")</f>
        <v>45939.532709953703</v>
      </c>
      <c r="H28" s="113"/>
      <c r="I28" s="161" t="str">
        <f>IFERROR(VLOOKUP(D28,DB!A:F,6,0),"")</f>
        <v/>
      </c>
      <c r="J28" s="161" t="str">
        <f>IFERROR(VLOOKUP(D28,DB!A:G,7,0),"")</f>
        <v/>
      </c>
      <c r="K28" s="164"/>
      <c r="L28" s="162" t="str">
        <f>IFERROR(VLOOKUP(D28,DB!A:I,9,0),"")</f>
        <v/>
      </c>
    </row>
    <row r="29" spans="1:12" ht="31.5" customHeight="1">
      <c r="A29" s="110"/>
      <c r="B29" s="161" t="str">
        <f>IFERROR(VLOOKUP(D29,DB!A:K,11,0),"")</f>
        <v/>
      </c>
      <c r="C29" s="161"/>
      <c r="D29" s="161"/>
      <c r="E29" s="162"/>
      <c r="F29" s="113"/>
      <c r="G29" s="151">
        <f ca="1">IFERROR(NOW()-F29,"-")</f>
        <v>45939.532709953703</v>
      </c>
      <c r="H29" s="113"/>
      <c r="I29" s="161" t="str">
        <f>IFERROR(VLOOKUP(D29,DB!A:F,6,0),"")</f>
        <v/>
      </c>
      <c r="J29" s="161" t="str">
        <f>IFERROR(VLOOKUP(D29,DB!A:G,7,0),"")</f>
        <v/>
      </c>
      <c r="K29" s="164"/>
      <c r="L29" s="162" t="str">
        <f>IFERROR(VLOOKUP(D29,DB!A:I,9,0),"")</f>
        <v/>
      </c>
    </row>
    <row r="30" spans="1:12" ht="31.5" customHeight="1">
      <c r="A30" s="110"/>
      <c r="B30" s="161" t="str">
        <f>IFERROR(VLOOKUP(D30,DB!A:K,11,0),"")</f>
        <v/>
      </c>
      <c r="C30" s="161"/>
      <c r="D30" s="161"/>
      <c r="E30" s="162"/>
      <c r="F30" s="113"/>
      <c r="G30" s="151">
        <f ca="1">IFERROR(NOW()-F30,"-")</f>
        <v>45939.532709953703</v>
      </c>
      <c r="H30" s="113"/>
      <c r="I30" s="161" t="str">
        <f>IFERROR(VLOOKUP(D30,DB!A:F,6,0),"")</f>
        <v/>
      </c>
      <c r="J30" s="161" t="str">
        <f>IFERROR(VLOOKUP(D30,DB!A:G,7,0),"")</f>
        <v/>
      </c>
      <c r="K30" s="164"/>
      <c r="L30" s="162" t="str">
        <f>IFERROR(VLOOKUP(D30,DB!A:I,9,0),"")</f>
        <v/>
      </c>
    </row>
    <row r="31" spans="1:12" ht="31.5" customHeight="1">
      <c r="A31" s="110"/>
      <c r="B31" s="161" t="str">
        <f>IFERROR(VLOOKUP(D31,DB!A:K,11,0),"")</f>
        <v/>
      </c>
      <c r="C31" s="161"/>
      <c r="D31" s="161"/>
      <c r="E31" s="162"/>
      <c r="F31" s="113"/>
      <c r="G31" s="151">
        <f ca="1">IFERROR(NOW()-F31,"-")</f>
        <v>45939.532709953703</v>
      </c>
      <c r="H31" s="113"/>
      <c r="I31" s="161" t="str">
        <f>IFERROR(VLOOKUP(D31,DB!A:F,6,0),"")</f>
        <v/>
      </c>
      <c r="J31" s="161" t="str">
        <f>IFERROR(VLOOKUP(D31,DB!A:G,7,0),"")</f>
        <v/>
      </c>
      <c r="K31" s="164"/>
      <c r="L31" s="162" t="str">
        <f>IFERROR(VLOOKUP(D31,DB!A:I,9,0),"")</f>
        <v/>
      </c>
    </row>
    <row r="32" spans="1:12" ht="31.5" customHeight="1">
      <c r="A32" s="110"/>
      <c r="B32" s="161" t="str">
        <f>IFERROR(VLOOKUP(D32,DB!A:K,11,0),"")</f>
        <v/>
      </c>
      <c r="C32" s="161"/>
      <c r="D32" s="161"/>
      <c r="E32" s="162"/>
      <c r="F32" s="113"/>
      <c r="G32" s="163">
        <f ca="1">IFERROR(NOW()-F32,"-")</f>
        <v>45939.532709953703</v>
      </c>
      <c r="H32" s="113"/>
      <c r="I32" s="161" t="str">
        <f>IFERROR(VLOOKUP(D32,DB!A:F,6,0),"")</f>
        <v/>
      </c>
      <c r="J32" s="161" t="str">
        <f>IFERROR(VLOOKUP(D32,DB!A:G,7,0),"")</f>
        <v/>
      </c>
      <c r="K32" s="164"/>
      <c r="L32" s="162" t="str">
        <f>IFERROR(VLOOKUP(D32,DB!A:I,9,0),"")</f>
        <v/>
      </c>
    </row>
    <row r="33" spans="1:12" ht="31.5" customHeight="1">
      <c r="A33" s="110"/>
      <c r="B33" s="161" t="str">
        <f>IFERROR(VLOOKUP(D33,DB!A:K,11,0),"")</f>
        <v/>
      </c>
      <c r="C33" s="161"/>
      <c r="D33" s="161"/>
      <c r="E33" s="162"/>
      <c r="F33" s="113"/>
      <c r="G33" s="163">
        <f ca="1">IFERROR(NOW()-F33,"-")</f>
        <v>45939.532709953703</v>
      </c>
      <c r="H33" s="113"/>
      <c r="I33" s="161" t="str">
        <f>IFERROR(VLOOKUP(D33,DB!A:F,6,0),"")</f>
        <v/>
      </c>
      <c r="J33" s="161" t="str">
        <f>IFERROR(VLOOKUP(D33,DB!A:G,7,0),"")</f>
        <v/>
      </c>
      <c r="K33" s="164"/>
      <c r="L33" s="162" t="str">
        <f>IFERROR(VLOOKUP(D33,DB!A:I,9,0),"")</f>
        <v/>
      </c>
    </row>
    <row r="34" spans="1:12" ht="31.5" customHeight="1">
      <c r="A34" s="110"/>
      <c r="B34" s="161" t="str">
        <f>IFERROR(VLOOKUP(D34,DB!A:K,11,0),"")</f>
        <v/>
      </c>
      <c r="C34" s="161"/>
      <c r="D34" s="161"/>
      <c r="E34" s="162"/>
      <c r="F34" s="113"/>
      <c r="G34" s="163">
        <f ca="1">IFERROR(NOW()-F34,"-")</f>
        <v>45939.532709953703</v>
      </c>
      <c r="H34" s="113"/>
      <c r="I34" s="161" t="str">
        <f>IFERROR(VLOOKUP(D34,DB!A:F,6,0),"")</f>
        <v/>
      </c>
      <c r="J34" s="161" t="str">
        <f>IFERROR(VLOOKUP(D34,DB!A:G,7,0),"")</f>
        <v/>
      </c>
      <c r="K34" s="164"/>
      <c r="L34" s="162" t="str">
        <f>IFERROR(VLOOKUP(D34,DB!A:I,9,0),"")</f>
        <v/>
      </c>
    </row>
    <row r="35" spans="1:12" ht="31.5" customHeight="1">
      <c r="A35" s="110"/>
      <c r="B35" s="161" t="str">
        <f>IFERROR(VLOOKUP(D35,DB!A:K,11,0),"")</f>
        <v/>
      </c>
      <c r="C35" s="161"/>
      <c r="D35" s="161"/>
      <c r="E35" s="162"/>
      <c r="F35" s="113"/>
      <c r="G35" s="163">
        <f ca="1">IFERROR(NOW()-F35,"-")</f>
        <v>45939.532709953703</v>
      </c>
      <c r="H35" s="113"/>
      <c r="I35" s="161" t="str">
        <f>IFERROR(VLOOKUP(D35,DB!A:F,6,0),"")</f>
        <v/>
      </c>
      <c r="J35" s="161" t="str">
        <f>IFERROR(VLOOKUP(D35,DB!A:G,7,0),"")</f>
        <v/>
      </c>
      <c r="K35" s="164"/>
      <c r="L35" s="162" t="str">
        <f>IFERROR(VLOOKUP(D35,DB!A:I,9,0),"")</f>
        <v/>
      </c>
    </row>
    <row r="36" spans="1:12" ht="31.5" customHeight="1">
      <c r="A36" s="110"/>
      <c r="B36" s="161" t="str">
        <f>IFERROR(VLOOKUP(D36,DB!A:K,11,0),"")</f>
        <v/>
      </c>
      <c r="C36" s="161"/>
      <c r="D36" s="161"/>
      <c r="E36" s="162"/>
      <c r="F36" s="113"/>
      <c r="G36" s="163">
        <f ca="1">IFERROR(NOW()-F36,"-")</f>
        <v>45939.532709953703</v>
      </c>
      <c r="H36" s="113"/>
      <c r="I36" s="161" t="str">
        <f>IFERROR(VLOOKUP(D36,DB!A:F,6,0),"")</f>
        <v/>
      </c>
      <c r="J36" s="161" t="str">
        <f>IFERROR(VLOOKUP(D36,DB!A:G,7,0),"")</f>
        <v/>
      </c>
      <c r="K36" s="164"/>
      <c r="L36" s="162" t="str">
        <f>IFERROR(VLOOKUP(D36,DB!A:I,9,0),"")</f>
        <v/>
      </c>
    </row>
    <row r="37" spans="1:12" ht="31.5" customHeight="1">
      <c r="A37" s="110"/>
      <c r="B37" s="161" t="str">
        <f>IFERROR(VLOOKUP(D37,DB!A:K,11,0),"")</f>
        <v/>
      </c>
      <c r="C37" s="161"/>
      <c r="D37" s="161"/>
      <c r="E37" s="162"/>
      <c r="F37" s="113"/>
      <c r="G37" s="163">
        <f ca="1">IFERROR(NOW()-F37,"-")</f>
        <v>45939.532709953703</v>
      </c>
      <c r="H37" s="113"/>
      <c r="I37" s="161" t="str">
        <f>IFERROR(VLOOKUP(D37,DB!A:F,6,0),"")</f>
        <v/>
      </c>
      <c r="J37" s="161" t="str">
        <f>IFERROR(VLOOKUP(D37,DB!A:G,7,0),"")</f>
        <v/>
      </c>
      <c r="K37" s="164"/>
      <c r="L37" s="162" t="str">
        <f>IFERROR(VLOOKUP(D37,DB!A:I,9,0),"")</f>
        <v/>
      </c>
    </row>
    <row r="38" spans="1:12" ht="31.5" customHeight="1">
      <c r="A38" s="110"/>
      <c r="B38" s="161" t="str">
        <f>IFERROR(VLOOKUP(D38,DB!A:K,11,0),"")</f>
        <v/>
      </c>
      <c r="C38" s="161"/>
      <c r="D38" s="161"/>
      <c r="E38" s="162"/>
      <c r="F38" s="113"/>
      <c r="G38" s="163">
        <f ca="1">IFERROR(NOW()-F38,"-")</f>
        <v>45939.532709953703</v>
      </c>
      <c r="H38" s="113"/>
      <c r="I38" s="161" t="str">
        <f>IFERROR(VLOOKUP(D38,DB!A:F,6,0),"")</f>
        <v/>
      </c>
      <c r="J38" s="161" t="str">
        <f>IFERROR(VLOOKUP(D38,DB!A:G,7,0),"")</f>
        <v/>
      </c>
      <c r="K38" s="164"/>
      <c r="L38" s="162" t="str">
        <f>IFERROR(VLOOKUP(D38,DB!A:I,9,0),"")</f>
        <v/>
      </c>
    </row>
    <row r="39" spans="1:12" ht="31.5" customHeight="1">
      <c r="A39" s="110"/>
      <c r="B39" s="161" t="str">
        <f>IFERROR(VLOOKUP(D39,DB!A:K,11,0),"")</f>
        <v/>
      </c>
      <c r="C39" s="161"/>
      <c r="D39" s="161"/>
      <c r="E39" s="162"/>
      <c r="F39" s="113"/>
      <c r="G39" s="163">
        <f ca="1">IFERROR(NOW()-F39,"-")</f>
        <v>45939.532709953703</v>
      </c>
      <c r="H39" s="113"/>
      <c r="I39" s="161" t="str">
        <f>IFERROR(VLOOKUP(D39,DB!A:F,6,0),"")</f>
        <v/>
      </c>
      <c r="J39" s="161" t="str">
        <f>IFERROR(VLOOKUP(D39,DB!A:G,7,0),"")</f>
        <v/>
      </c>
      <c r="K39" s="164"/>
      <c r="L39" s="162" t="str">
        <f>IFERROR(VLOOKUP(D39,DB!A:I,9,0),"")</f>
        <v/>
      </c>
    </row>
    <row r="40" spans="1:12" ht="31.5" customHeight="1">
      <c r="A40" s="110"/>
      <c r="B40" s="161" t="str">
        <f>IFERROR(VLOOKUP(D40,DB!A:K,11,0),"")</f>
        <v/>
      </c>
      <c r="C40" s="161"/>
      <c r="D40" s="161"/>
      <c r="E40" s="162"/>
      <c r="F40" s="113"/>
      <c r="G40" s="163">
        <f ca="1">IFERROR(NOW()-F40,"-")</f>
        <v>45939.532709953703</v>
      </c>
      <c r="H40" s="113"/>
      <c r="I40" s="161" t="str">
        <f>IFERROR(VLOOKUP(D40,DB!A:F,6,0),"")</f>
        <v/>
      </c>
      <c r="J40" s="161" t="str">
        <f>IFERROR(VLOOKUP(D40,DB!A:G,7,0),"")</f>
        <v/>
      </c>
      <c r="K40" s="164"/>
      <c r="L40" s="162" t="str">
        <f>IFERROR(VLOOKUP(D40,DB!A:I,9,0),"")</f>
        <v/>
      </c>
    </row>
    <row r="41" spans="1:12" ht="31.5" customHeight="1">
      <c r="A41" s="110"/>
      <c r="B41" s="161" t="str">
        <f>IFERROR(VLOOKUP(D41,DB!A:K,11,0),"")</f>
        <v/>
      </c>
      <c r="C41" s="161"/>
      <c r="D41" s="161"/>
      <c r="E41" s="162"/>
      <c r="F41" s="113"/>
      <c r="G41" s="163">
        <f ca="1">IFERROR(NOW()-F41,"-")</f>
        <v>45939.532709953703</v>
      </c>
      <c r="H41" s="113"/>
      <c r="I41" s="161" t="str">
        <f>IFERROR(VLOOKUP(D41,DB!A:F,6,0),"")</f>
        <v/>
      </c>
      <c r="J41" s="161" t="str">
        <f>IFERROR(VLOOKUP(D41,DB!A:G,7,0),"")</f>
        <v/>
      </c>
      <c r="K41" s="164"/>
      <c r="L41" s="162" t="str">
        <f>IFERROR(VLOOKUP(D41,DB!A:I,9,0),"")</f>
        <v/>
      </c>
    </row>
    <row r="42" spans="1:12" ht="31.5" customHeight="1">
      <c r="A42" s="110"/>
      <c r="B42" s="161" t="str">
        <f>IFERROR(VLOOKUP(D42,DB!A:K,11,0),"")</f>
        <v/>
      </c>
      <c r="C42" s="161"/>
      <c r="D42" s="161"/>
      <c r="E42" s="162"/>
      <c r="F42" s="113"/>
      <c r="G42" s="163">
        <f ca="1">IFERROR(NOW()-F42,"-")</f>
        <v>45939.532709953703</v>
      </c>
      <c r="H42" s="113"/>
      <c r="I42" s="161" t="str">
        <f>IFERROR(VLOOKUP(D42,DB!A:F,6,0),"")</f>
        <v/>
      </c>
      <c r="J42" s="161" t="str">
        <f>IFERROR(VLOOKUP(D42,DB!A:G,7,0),"")</f>
        <v/>
      </c>
      <c r="K42" s="164"/>
      <c r="L42" s="162" t="str">
        <f>IFERROR(VLOOKUP(D42,DB!A:I,9,0),"")</f>
        <v/>
      </c>
    </row>
    <row r="43" spans="1:12" ht="31.5" customHeight="1">
      <c r="A43" s="110"/>
      <c r="B43" s="161" t="str">
        <f>IFERROR(VLOOKUP(D43,DB!A:K,11,0),"")</f>
        <v/>
      </c>
      <c r="C43" s="161"/>
      <c r="D43" s="161"/>
      <c r="E43" s="162"/>
      <c r="F43" s="113"/>
      <c r="G43" s="163">
        <f ca="1">IFERROR(NOW()-F43,"-")</f>
        <v>45939.532709953703</v>
      </c>
      <c r="H43" s="113"/>
      <c r="I43" s="161" t="str">
        <f>IFERROR(VLOOKUP(D43,DB!A:F,6,0),"")</f>
        <v/>
      </c>
      <c r="J43" s="161" t="str">
        <f>IFERROR(VLOOKUP(D43,DB!A:G,7,0),"")</f>
        <v/>
      </c>
      <c r="K43" s="164"/>
      <c r="L43" s="162" t="str">
        <f>IFERROR(VLOOKUP(D43,DB!A:I,9,0),"")</f>
        <v/>
      </c>
    </row>
    <row r="44" spans="1:12" ht="31.5" customHeight="1">
      <c r="A44" s="110"/>
      <c r="B44" s="161" t="str">
        <f>IFERROR(VLOOKUP(D44,DB!A:K,11,0),"")</f>
        <v/>
      </c>
      <c r="C44" s="161"/>
      <c r="D44" s="161"/>
      <c r="E44" s="162"/>
      <c r="F44" s="113"/>
      <c r="G44" s="163">
        <f ca="1">IFERROR(NOW()-F44,"-")</f>
        <v>45939.532709953703</v>
      </c>
      <c r="H44" s="113"/>
      <c r="I44" s="161" t="str">
        <f>IFERROR(VLOOKUP(D44,DB!A:F,6,0),"")</f>
        <v/>
      </c>
      <c r="J44" s="161" t="str">
        <f>IFERROR(VLOOKUP(D44,DB!A:G,7,0),"")</f>
        <v/>
      </c>
      <c r="K44" s="164"/>
      <c r="L44" s="162" t="str">
        <f>IFERROR(VLOOKUP(D44,DB!A:I,9,0),"")</f>
        <v/>
      </c>
    </row>
    <row r="45" spans="1:12" ht="31.5" customHeight="1">
      <c r="A45" s="110"/>
      <c r="B45" s="161" t="str">
        <f>IFERROR(VLOOKUP(D45,DB!A:K,11,0),"")</f>
        <v/>
      </c>
      <c r="C45" s="161"/>
      <c r="D45" s="161"/>
      <c r="E45" s="162"/>
      <c r="F45" s="113"/>
      <c r="G45" s="163">
        <f ca="1">IFERROR(NOW()-F45,"-")</f>
        <v>45939.532709953703</v>
      </c>
      <c r="H45" s="113"/>
      <c r="I45" s="161" t="str">
        <f>IFERROR(VLOOKUP(D45,DB!A:F,6,0),"")</f>
        <v/>
      </c>
      <c r="J45" s="161" t="str">
        <f>IFERROR(VLOOKUP(D45,DB!A:G,7,0),"")</f>
        <v/>
      </c>
      <c r="K45" s="164"/>
      <c r="L45" s="162" t="str">
        <f>IFERROR(VLOOKUP(D45,DB!A:I,9,0),"")</f>
        <v/>
      </c>
    </row>
    <row r="46" spans="1:12" ht="31.5" customHeight="1">
      <c r="A46" s="110"/>
      <c r="B46" s="161" t="str">
        <f>IFERROR(VLOOKUP(D46,DB!A:K,11,0),"")</f>
        <v/>
      </c>
      <c r="C46" s="161"/>
      <c r="D46" s="161"/>
      <c r="E46" s="162"/>
      <c r="F46" s="113"/>
      <c r="G46" s="163">
        <f ca="1">IFERROR(NOW()-F46,"-")</f>
        <v>45939.532709953703</v>
      </c>
      <c r="H46" s="113"/>
      <c r="I46" s="161" t="str">
        <f>IFERROR(VLOOKUP(D46,DB!A:F,6,0),"")</f>
        <v/>
      </c>
      <c r="J46" s="161" t="str">
        <f>IFERROR(VLOOKUP(D46,DB!A:G,7,0),"")</f>
        <v/>
      </c>
      <c r="K46" s="164"/>
      <c r="L46" s="162" t="str">
        <f>IFERROR(VLOOKUP(D46,DB!A:I,9,0),"")</f>
        <v/>
      </c>
    </row>
    <row r="47" spans="1:12" ht="31.5" customHeight="1">
      <c r="A47" s="110"/>
      <c r="B47" s="161" t="str">
        <f>IFERROR(VLOOKUP(D47,DB!A:K,11,0),"")</f>
        <v/>
      </c>
      <c r="C47" s="161"/>
      <c r="D47" s="161"/>
      <c r="E47" s="162"/>
      <c r="F47" s="113"/>
      <c r="G47" s="163">
        <f ca="1">IFERROR(NOW()-F47,"-")</f>
        <v>45939.532709953703</v>
      </c>
      <c r="H47" s="113"/>
      <c r="I47" s="161" t="str">
        <f>IFERROR(VLOOKUP(D47,DB!A:F,6,0),"")</f>
        <v/>
      </c>
      <c r="J47" s="161" t="str">
        <f>IFERROR(VLOOKUP(D47,DB!A:G,7,0),"")</f>
        <v/>
      </c>
      <c r="K47" s="164"/>
      <c r="L47" s="162" t="str">
        <f>IFERROR(VLOOKUP(D47,DB!A:I,9,0),"")</f>
        <v/>
      </c>
    </row>
    <row r="48" spans="1:12" ht="31.5" customHeight="1">
      <c r="A48" s="110"/>
      <c r="B48" s="109" t="str">
        <f>IFERROR(VLOOKUP(D48,DB!A:K,11,0),"")</f>
        <v/>
      </c>
      <c r="C48" s="111"/>
      <c r="D48" s="109"/>
      <c r="E48" s="112"/>
      <c r="F48" s="113"/>
      <c r="G48" s="81">
        <f ca="1">IFERROR(NOW()-F48,"-")</f>
        <v>45939.532709953703</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45939.532709953703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45939.532709953703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45939.532709953703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45939.532709953703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45939.532709953703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45939.532709953703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45939.532709953703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45939.532709953703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45939.532709953703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45939.532709953703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45939.532709953703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45939.532709953703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45939.532709953703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45939.532709953703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45939.532709953703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45939.532709953703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45939.532709953703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45939.532709953703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45939.532709953703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45939.532709953703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45939.532709953703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45939.532709953703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45939.532709953703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45939.532709953703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45939.532709953703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45939.532709953703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45939.532709953703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45939.532709953703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45939.532709953703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45939.532709953703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45939.532709953703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45939.532709953703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45939.532709953703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45939.532709953703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45939.532709953703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45939.532709953703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45939.532709953703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45939.532709953703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45939.532709953703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45939.532709953703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45939.532709953703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45939.532709953703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45939.532709953703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45939.532709953703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45939.532709953703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45939.532709953703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45939.532709953703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45939.532709953703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45939.532709953703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45939.532709953703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45939.532709953703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45939.532709953703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45939.532709953703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45939.532709953703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45939.532709953703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45939.532709953703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45939.532709953703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45939.532709953703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45939.532709953703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45939.532709953703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45939.532709953703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45939.532709953703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45939.532709953703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45939.532709953703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45939.532709953703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45939.532709953703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45939.532709953703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45939.532709953703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45939.532709953703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45939.532709953703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45939.532709953703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45939.532709953703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45939.532709953703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45939.532709953703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45939.532709953703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45939.532709953703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45939.532709953703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45939.532709953703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45939.532709953703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45939.532709953703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45939.532709953703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45939.532709953703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45939.532709953703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45939.532709953703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45939.532709953703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45939.532709953703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45939.532709953703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45939.532709953703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45939.532709953703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45939.532709953703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45939.532709953703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45939.532709953703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45939.532709953703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45939.532709953703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45939.532709953703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45939.532709953703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45939.532709953703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45939.532709953703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45939.532709953703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45939.532709953703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45939.532709953703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45939.532709953703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45939.532709953703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45939.532709953703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45939.532709953703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45939.532709953703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45939.532709953703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45939.532709953703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45939.532709953703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45939.532709953703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45939.532709953703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45939.532709953703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45939.532709953703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45939.532709953703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45939.532709953703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45939.532709953703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45939.532709953703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45939.532709953703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45939.532709953703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45939.532709953703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45939.532709953703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45939.532709953703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45939.532709953703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45939.532709953703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45939.532709953703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45939.532709953703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45939.532709953703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45939.532709953703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45939.532709953703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45939.532709953703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45939.532709953703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45939.532709953703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45939.532709953703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45939.532709953703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45939.532709953703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45939.532709953703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45939.532709953703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45939.532709953703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45939.532709953703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45939.532709953703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45939.532709953703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45939.532709953703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45939.532709953703</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45939.532709953703</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45939.532709953703</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45939.532709953703</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45939.532709953703</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45939.532709953703</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45939.532709953703</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45939.532709953703</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45939.532709953703</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45939.532709953703</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45939.532709953703</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45939.532709953703</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45939.532709953703</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45939.532709953703</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45939.532709953703</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45939.532709953703</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45939.532709953703</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45939.532709953703</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45939.532709953703</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45939.532709953703</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45939.532709953703</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45939.532709953703</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45939.532709953703</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45939.532709953703</v>
      </c>
      <c r="H214" s="113"/>
      <c r="I214" s="109" t="str">
        <f>IFERROR(VLOOKUP(D214,DB!A:F,6,0),"")</f>
        <v/>
      </c>
      <c r="J214" s="108" t="str">
        <f>IFERROR(VLOOKUP(D214,DB!A:G,7,0),"")</f>
        <v/>
      </c>
      <c r="K214" s="114"/>
      <c r="L214" s="115" t="str">
        <f>IFERROR(VLOOKUP(D214,DB!A:I,9,0),"")</f>
        <v/>
      </c>
    </row>
  </sheetData>
  <dataValidations count="2">
    <dataValidation allowBlank="1" showInputMessage="1" showErrorMessage="1" sqref="E1" xr:uid="{380493DB-286A-4683-AF55-C78F04945A49}"/>
    <dataValidation type="list" allowBlank="1" showInputMessage="1" showErrorMessage="1" sqref="E3 E5 E7:E21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2025-10-09T09:48:09Z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