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426" documentId="13_ncr:1_{F6CB121F-512D-4AA6-A0C1-0FB36C537598}" xr6:coauthVersionLast="47" xr6:coauthVersionMax="47" xr10:uidLastSave="{C748D984-06D4-4244-AC8C-4A78FD42C321}"/>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7" i="6"/>
  <c r="G7" i="6"/>
  <c r="I7" i="6"/>
  <c r="J7" i="6"/>
  <c r="L7"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G10" i="3"/>
  <c r="G11" i="3"/>
  <c r="G12" i="3"/>
  <c r="G13" i="3"/>
  <c r="I3" i="4"/>
  <c r="J3" i="4"/>
  <c r="I3" i="6"/>
  <c r="I4" i="6"/>
  <c r="L10" i="3"/>
  <c r="J10" i="3"/>
  <c r="I10" i="3"/>
  <c r="B10" i="3"/>
  <c r="L3" i="6"/>
  <c r="L4" i="6"/>
  <c r="L2" i="6"/>
  <c r="J4" i="6"/>
  <c r="J3" i="6"/>
  <c r="J2" i="6"/>
  <c r="I2" i="6"/>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L83" i="5"/>
  <c r="J83" i="5"/>
  <c r="I83" i="5"/>
  <c r="G83" i="5"/>
  <c r="B83"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 i="5"/>
  <c r="G3" i="5"/>
  <c r="I3" i="5"/>
  <c r="J3" i="5"/>
  <c r="L3" i="5"/>
  <c r="B3" i="2"/>
  <c r="G3" i="2"/>
  <c r="I3" i="2"/>
  <c r="J3" i="2"/>
  <c r="L3" i="2"/>
  <c r="B4" i="2"/>
  <c r="G4" i="2"/>
  <c r="I4" i="2"/>
  <c r="J4" i="2"/>
  <c r="L4" i="2"/>
  <c r="B5" i="2"/>
  <c r="G5" i="2"/>
  <c r="I5" i="2"/>
  <c r="J5" i="2"/>
  <c r="L5" i="2"/>
  <c r="B2" i="1"/>
  <c r="B3" i="4"/>
  <c r="G3" i="4"/>
  <c r="L3" i="4"/>
  <c r="L2" i="5"/>
  <c r="B2" i="4"/>
  <c r="G2" i="4"/>
  <c r="I2" i="4"/>
  <c r="J2" i="4"/>
  <c r="L2" i="4"/>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alcChain>
</file>

<file path=xl/sharedStrings.xml><?xml version="1.0" encoding="utf-8"?>
<sst xmlns="http://schemas.openxmlformats.org/spreadsheetml/2006/main" count="178580" uniqueCount="39075">
  <si>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</si>
  <si>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</si>
  <si>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</si>
  <si>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</si>
  <si>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</si>
  <si>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</si>
  <si>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</si>
  <si>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</si>
  <si>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</si>
  <si>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</si>
  <si>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</si>
  <si>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</si>
  <si>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</si>
  <si>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</si>
  <si>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</si>
  <si>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</si>
  <si>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</si>
  <si>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</si>
  <si>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</si>
  <si>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</si>
  <si>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</si>
  <si>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</si>
  <si>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</si>
  <si>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</si>
  <si>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</si>
  <si>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</si>
  <si>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</si>
  <si>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</si>
  <si>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</si>
  <si>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</si>
  <si>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</si>
  <si>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</si>
  <si>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</si>
  <si>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</si>
  <si>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</si>
  <si>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</si>
  <si>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</si>
  <si>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</si>
  <si>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</si>
  <si>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</si>
  <si>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</si>
  <si>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</si>
  <si>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</si>
  <si>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</si>
  <si>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</si>
  <si>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</si>
  <si>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</si>
  <si>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</si>
  <si>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</si>
  <si>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</si>
  <si>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</si>
  <si>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</si>
  <si>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</si>
  <si>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</si>
  <si>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</si>
  <si>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</si>
  <si>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</si>
  <si>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</si>
  <si>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</si>
  <si>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</si>
  <si>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</si>
  <si>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</si>
  <si>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</si>
  <si>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</si>
  <si>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</si>
  <si>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</si>
  <si>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</si>
  <si>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</si>
  <si>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</si>
  <si>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</si>
  <si>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</si>
  <si>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</si>
  <si>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</si>
  <si>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</si>
  <si>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</si>
  <si>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</si>
  <si>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</si>
  <si>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</si>
  <si>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</si>
  <si>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</si>
  <si>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</si>
  <si>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</si>
  <si>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</si>
  <si>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</si>
  <si>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</si>
  <si>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</si>
  <si>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</si>
  <si>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</si>
  <si>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</si>
  <si>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</si>
  <si>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</si>
  <si>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</si>
  <si>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</si>
  <si>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</si>
  <si>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</si>
  <si>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</si>
  <si>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</si>
  <si>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</si>
  <si>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</si>
  <si>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</si>
  <si>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</si>
  <si>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</si>
  <si>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</si>
  <si>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</si>
  <si>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</si>
  <si>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</si>
  <si>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</si>
  <si>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</si>
  <si>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</si>
  <si>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</si>
  <si>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</si>
  <si>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</si>
  <si>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</si>
  <si>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</si>
  <si>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</si>
  <si>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</si>
  <si>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</si>
  <si>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</si>
  <si>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</si>
  <si>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</si>
  <si>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</si>
  <si>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</si>
  <si>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</si>
  <si>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</si>
  <si>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</si>
  <si>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</si>
  <si>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</si>
  <si>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</si>
  <si>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</si>
  <si>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</si>
  <si>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</si>
  <si>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</si>
  <si>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</si>
  <si>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</si>
  <si>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</si>
  <si>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</si>
  <si>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</si>
  <si>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</si>
  <si>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</si>
  <si>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</si>
  <si>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</si>
  <si>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</si>
  <si>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</si>
  <si>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</si>
  <si>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</si>
  <si>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</si>
  <si>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</si>
  <si>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</si>
  <si>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</si>
  <si>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</si>
  <si>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</si>
  <si>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</si>
  <si>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</si>
  <si>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</si>
  <si>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</si>
  <si>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</si>
  <si>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</si>
  <si>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</si>
  <si>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</si>
  <si>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</si>
  <si>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</si>
  <si>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</si>
  <si>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</si>
  <si>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</si>
  <si>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</si>
  <si>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</si>
  <si>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</si>
  <si>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</si>
  <si>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</si>
  <si>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</si>
  <si>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</si>
  <si>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</si>
  <si>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</si>
  <si>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</si>
  <si>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</si>
  <si>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</si>
  <si>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</si>
  <si>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</si>
  <si>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</si>
  <si>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</si>
  <si>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</si>
  <si>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</si>
  <si>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</si>
  <si>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</si>
  <si>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</si>
  <si>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</si>
  <si>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</si>
  <si>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</si>
  <si>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</si>
  <si>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</si>
  <si>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</si>
  <si>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</si>
  <si>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</si>
  <si>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</si>
  <si>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</si>
  <si>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</si>
  <si>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</si>
  <si>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</si>
  <si>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</si>
  <si>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</si>
  <si>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</si>
  <si>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</si>
  <si>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</si>
  <si>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</si>
  <si>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</si>
  <si>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</si>
  <si>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</si>
  <si>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</si>
  <si>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</si>
  <si>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</si>
  <si>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</si>
  <si>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</si>
  <si>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</si>
  <si>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</si>
  <si>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</si>
  <si>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</si>
  <si>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</si>
  <si>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</si>
  <si>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</si>
  <si>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</si>
  <si>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</si>
  <si>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</si>
  <si>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</si>
  <si>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</si>
  <si>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</si>
  <si>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</si>
  <si>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</si>
  <si>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</si>
  <si>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</si>
  <si>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</si>
  <si>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</si>
  <si>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</si>
  <si>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</si>
  <si>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</si>
  <si>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</si>
  <si>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</si>
  <si>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</si>
  <si>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</si>
  <si>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</si>
  <si>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</si>
  <si>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</si>
  <si>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</si>
  <si>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</si>
  <si>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</si>
  <si>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</si>
  <si>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</si>
  <si>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</si>
  <si>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</si>
  <si>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</si>
  <si>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</si>
  <si>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</si>
  <si>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</si>
  <si>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</si>
  <si>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</si>
  <si>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</si>
  <si>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</si>
  <si>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</si>
  <si>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</si>
  <si>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</si>
  <si>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</si>
  <si>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</si>
  <si>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</si>
  <si>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</si>
  <si>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</si>
  <si>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</si>
  <si>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</si>
  <si>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</si>
  <si>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</si>
  <si>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</si>
  <si>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</si>
  <si>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</si>
  <si>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</si>
  <si>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</si>
  <si>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</si>
  <si>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</si>
  <si>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</si>
  <si>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</si>
  <si>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</si>
  <si>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</si>
  <si>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</si>
  <si>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</si>
  <si>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</si>
  <si>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</si>
  <si>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</si>
  <si>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</si>
  <si>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</si>
  <si>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</si>
  <si>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</si>
  <si>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</si>
  <si>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</si>
  <si>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</si>
  <si>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</si>
  <si>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</si>
  <si>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</si>
  <si>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</si>
  <si>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</si>
  <si>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</si>
  <si>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</si>
  <si>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</si>
  <si>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</si>
  <si>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</si>
  <si>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</si>
  <si>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</si>
  <si>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</si>
  <si>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</si>
  <si>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</si>
  <si>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</si>
  <si>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</si>
  <si>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</si>
  <si>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</si>
  <si>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</si>
  <si>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</si>
  <si>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</si>
  <si>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</si>
  <si>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</si>
  <si>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</si>
  <si>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</si>
  <si>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</si>
  <si>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</si>
  <si>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</si>
  <si>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</si>
  <si>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</si>
  <si>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</si>
  <si>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</si>
  <si>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</si>
  <si>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</si>
  <si>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</si>
  <si>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</si>
  <si>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</si>
  <si>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</si>
  <si>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</si>
  <si>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</si>
  <si>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</si>
  <si>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</si>
  <si>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</si>
  <si>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</si>
  <si>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</si>
  <si>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</si>
  <si>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</si>
  <si>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</si>
  <si>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</si>
  <si>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</si>
  <si>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</si>
  <si>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</si>
  <si>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</si>
  <si>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</si>
  <si>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</si>
  <si>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</si>
  <si>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</si>
  <si>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</si>
  <si>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</si>
  <si>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</si>
  <si>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</si>
  <si>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</si>
  <si>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</si>
  <si>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</si>
  <si>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</si>
  <si>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</si>
  <si>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</si>
  <si>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</si>
  <si>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</si>
  <si>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</si>
  <si>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</si>
  <si>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</si>
  <si>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</si>
  <si>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</si>
  <si>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</si>
  <si>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</si>
  <si>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</si>
  <si>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</si>
  <si>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</si>
  <si>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</si>
  <si>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</si>
  <si>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</si>
  <si>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</si>
  <si>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</si>
  <si>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</si>
  <si>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</si>
  <si>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</si>
  <si>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</si>
  <si>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</si>
  <si>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</si>
  <si>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</si>
  <si>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</si>
  <si>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</si>
  <si>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</si>
  <si>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</si>
  <si>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</si>
  <si>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</si>
  <si>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</si>
  <si>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</si>
  <si>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</si>
  <si>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</si>
  <si>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</si>
  <si>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</si>
  <si>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</si>
  <si>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</si>
  <si>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</si>
  <si>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</si>
  <si>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</si>
  <si>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</si>
  <si>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</si>
  <si>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</si>
  <si>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</si>
  <si>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</si>
  <si>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</si>
  <si>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</si>
  <si>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</si>
  <si>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</si>
  <si>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</si>
  <si>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</si>
  <si>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</si>
  <si>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</si>
  <si>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</si>
  <si>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</si>
  <si>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</si>
  <si>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</si>
  <si>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</si>
  <si>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</si>
  <si>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</si>
  <si>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</si>
  <si>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</si>
  <si>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</si>
  <si>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</si>
  <si>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</si>
  <si>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</si>
  <si>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</si>
  <si>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</si>
  <si>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</si>
  <si>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</si>
  <si>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</si>
  <si>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</si>
  <si>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</si>
  <si>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</si>
  <si>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</si>
  <si>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</si>
  <si>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</si>
  <si>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</si>
  <si>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</si>
  <si>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</si>
  <si>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</si>
  <si>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</si>
  <si>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</si>
  <si>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</si>
  <si>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</si>
  <si>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</si>
  <si>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</si>
  <si>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</si>
  <si>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</si>
  <si>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</si>
  <si>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</si>
  <si>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</si>
  <si>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</si>
  <si>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</si>
  <si>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</si>
  <si>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</si>
  <si>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</si>
  <si>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</si>
  <si>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</si>
  <si>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</si>
  <si>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</si>
  <si>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</si>
  <si>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</si>
  <si>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</si>
  <si>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</si>
  <si>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</si>
  <si>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</si>
  <si>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</si>
  <si>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</si>
  <si>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</si>
  <si>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</si>
  <si>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</si>
  <si>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</si>
  <si>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</si>
  <si>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</si>
  <si>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</si>
  <si>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</si>
  <si>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</si>
  <si>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</si>
  <si>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</si>
  <si>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</si>
  <si>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</si>
  <si>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</si>
  <si>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</si>
  <si>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</si>
  <si>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</si>
  <si>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</si>
  <si>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</si>
  <si>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</si>
  <si>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</si>
  <si>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</si>
  <si>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</si>
  <si>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</si>
  <si>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</si>
  <si>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</si>
  <si>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</si>
  <si>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</si>
  <si>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</si>
  <si>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</si>
  <si>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</si>
  <si>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</si>
  <si>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</si>
  <si>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</si>
  <si>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</si>
  <si>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</si>
  <si>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</si>
  <si>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</si>
  <si>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</si>
  <si>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</si>
  <si>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</si>
  <si>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</si>
  <si>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</si>
  <si>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</si>
  <si>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</si>
  <si>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</si>
  <si>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</si>
  <si>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</si>
  <si>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</si>
  <si>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</si>
  <si>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</si>
  <si>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</si>
  <si>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</si>
  <si>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</si>
  <si>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</si>
  <si>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</si>
  <si>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</si>
  <si>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</si>
  <si>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</si>
  <si>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</si>
  <si>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</si>
  <si>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</si>
  <si>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</si>
  <si>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</si>
  <si>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</si>
  <si>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</si>
  <si>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</si>
  <si>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</si>
  <si>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</si>
  <si>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</si>
  <si>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</si>
  <si>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</si>
  <si>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</si>
  <si>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</si>
  <si>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</si>
  <si>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</si>
  <si>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</si>
  <si>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</si>
  <si>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</si>
  <si>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</si>
  <si>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</si>
  <si>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</si>
  <si>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</si>
  <si>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</si>
  <si>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</si>
  <si>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</si>
  <si>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</si>
  <si>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</si>
  <si>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</si>
  <si>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</si>
  <si>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</si>
  <si>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</si>
  <si>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</si>
  <si>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</si>
  <si>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</si>
  <si>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</si>
  <si>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</si>
  <si>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</si>
  <si>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</si>
  <si>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</si>
  <si>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</si>
  <si>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</si>
  <si>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</si>
  <si>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</si>
  <si>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</si>
  <si>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</si>
  <si>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</si>
  <si>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</si>
  <si>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</si>
  <si>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</si>
  <si>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</si>
  <si>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</si>
  <si>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</si>
  <si>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</si>
  <si>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</si>
  <si>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</si>
  <si>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</si>
  <si>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</si>
  <si>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</si>
  <si>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</si>
  <si>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</si>
  <si>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</si>
  <si>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</si>
  <si>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</si>
  <si>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</si>
  <si>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</si>
  <si>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</si>
  <si>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</si>
  <si>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</si>
  <si>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</si>
  <si>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</si>
  <si>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</si>
  <si>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</si>
  <si>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</si>
  <si>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</si>
  <si>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</si>
  <si>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</si>
  <si>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</si>
  <si>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</si>
  <si>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</si>
  <si>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</si>
  <si>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</si>
  <si>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</si>
  <si>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</si>
  <si>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</si>
  <si>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</si>
  <si>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</si>
  <si>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</si>
  <si>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</si>
  <si>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</si>
  <si>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</si>
  <si>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</si>
  <si>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</si>
  <si>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</si>
  <si>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</si>
  <si>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</si>
  <si>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</si>
  <si>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</si>
  <si>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</si>
  <si>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</si>
  <si>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</si>
  <si>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</si>
  <si>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</si>
  <si>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</si>
  <si>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</si>
  <si>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</si>
  <si>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</si>
  <si>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</si>
  <si>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</si>
  <si>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</si>
  <si>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</si>
  <si>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</si>
  <si>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</si>
  <si>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</si>
  <si>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</si>
  <si>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</si>
  <si>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</si>
  <si>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</si>
  <si>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</si>
  <si>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</si>
  <si>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</si>
  <si>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</si>
  <si>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</si>
  <si>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</si>
  <si>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</si>
  <si>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</si>
  <si>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</si>
  <si>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</si>
  <si>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</si>
  <si>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</si>
  <si>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</si>
  <si>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</si>
  <si>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</si>
  <si>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</si>
  <si>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</si>
  <si>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</si>
  <si>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</si>
  <si>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</si>
  <si>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</si>
  <si>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</si>
  <si>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</si>
  <si>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</si>
  <si>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</si>
  <si>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</si>
  <si>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</si>
  <si>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</si>
  <si>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</si>
  <si>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</si>
  <si>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</si>
  <si>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</si>
  <si>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</si>
  <si>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</si>
  <si>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</si>
  <si>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</si>
  <si>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</si>
  <si>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</si>
  <si>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</si>
  <si>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</si>
  <si>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</si>
  <si>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</si>
  <si>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</si>
  <si>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</si>
  <si>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</si>
  <si>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</si>
  <si>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</si>
  <si>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</si>
  <si>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</si>
  <si>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</si>
  <si>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</si>
  <si>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</si>
  <si>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</si>
  <si>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</si>
  <si>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</si>
  <si>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</si>
  <si>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</si>
  <si>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</si>
  <si>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</si>
  <si>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</si>
  <si>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</si>
  <si>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</si>
  <si>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</si>
  <si>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</si>
  <si>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</si>
  <si>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</si>
  <si>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</si>
  <si>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</si>
  <si>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</si>
  <si>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</si>
  <si>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</si>
  <si>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</si>
  <si>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</si>
  <si>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</si>
  <si>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</si>
  <si>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</si>
  <si>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</si>
  <si>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</si>
  <si>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</si>
  <si>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</si>
  <si>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</si>
  <si>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</si>
  <si>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</si>
  <si>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</si>
  <si>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</si>
  <si>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</si>
  <si>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</si>
  <si>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</si>
  <si>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</si>
  <si>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</si>
  <si>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</si>
  <si>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</si>
  <si>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</si>
  <si>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</si>
  <si>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</si>
  <si>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</si>
  <si>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</si>
  <si>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</si>
  <si>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</si>
  <si>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</si>
  <si>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</si>
  <si>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</si>
  <si>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</si>
  <si>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</si>
  <si>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</si>
  <si>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</si>
  <si>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</si>
  <si>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</si>
  <si>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</si>
  <si>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</si>
  <si>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</si>
  <si>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</si>
  <si>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</si>
  <si>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</si>
  <si>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</si>
  <si>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</si>
  <si>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</si>
  <si>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</si>
  <si>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</si>
  <si>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</si>
  <si>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</si>
  <si>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</si>
  <si>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</si>
  <si>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</si>
  <si>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</si>
  <si>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</si>
  <si>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</si>
  <si>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</si>
  <si>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</si>
  <si>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</si>
  <si>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</si>
  <si>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</si>
  <si>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</si>
  <si>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</si>
  <si>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</si>
  <si>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</si>
  <si>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</si>
  <si>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</si>
  <si>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</si>
  <si>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</si>
  <si>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</si>
  <si>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</si>
  <si>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</si>
  <si>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</si>
  <si>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</si>
  <si>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</si>
  <si>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</si>
  <si>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</si>
  <si>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</si>
  <si>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</si>
  <si>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</si>
  <si>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</si>
  <si>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</si>
  <si>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</si>
  <si>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</si>
  <si>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</si>
  <si>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</si>
  <si>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</si>
  <si>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</si>
  <si>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</si>
  <si>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</si>
  <si>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</si>
  <si>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</si>
  <si>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</si>
  <si>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</si>
  <si>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</si>
  <si>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</si>
  <si>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</si>
  <si>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</si>
  <si>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</si>
  <si>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</si>
  <si>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</si>
  <si>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</si>
  <si>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</si>
  <si>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</si>
  <si>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</si>
  <si>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</si>
  <si>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</si>
  <si>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</si>
  <si>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</si>
  <si>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</si>
  <si>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</si>
  <si>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</si>
  <si>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</si>
  <si>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</si>
  <si>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</si>
  <si>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</si>
  <si>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</si>
  <si>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</si>
  <si>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</si>
  <si>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</si>
  <si>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</si>
  <si>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</si>
  <si>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</si>
  <si>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</si>
  <si>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</si>
  <si>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</si>
  <si>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</si>
  <si>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</si>
  <si>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</si>
  <si>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</si>
  <si>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</si>
  <si>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</si>
  <si>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</si>
  <si>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</si>
  <si>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</si>
  <si>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</si>
  <si>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</si>
  <si>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</si>
  <si>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</si>
  <si>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</si>
  <si>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</si>
  <si>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</si>
  <si>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</si>
  <si>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</si>
  <si>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</si>
  <si>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</si>
  <si>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</si>
  <si>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</si>
  <si>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</si>
  <si>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</si>
  <si>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</si>
  <si>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</si>
  <si>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</si>
  <si>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</si>
  <si>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</si>
  <si>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</si>
  <si>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</si>
  <si>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</si>
  <si>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</si>
  <si>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</si>
  <si>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</si>
  <si>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</si>
  <si>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</si>
  <si>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</si>
  <si>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</si>
  <si>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</si>
  <si>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</si>
  <si>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</si>
  <si>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</si>
  <si>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</si>
  <si>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</si>
  <si>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</si>
  <si>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</si>
  <si>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</si>
  <si>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</si>
  <si>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</si>
  <si>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</si>
  <si>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</si>
  <si>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</si>
  <si>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</si>
  <si>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</si>
  <si>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</si>
  <si>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</si>
  <si>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</si>
  <si>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</si>
  <si>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</si>
  <si>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</si>
  <si>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</si>
  <si>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</si>
  <si>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</si>
  <si>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</si>
  <si>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</si>
  <si>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</si>
  <si>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</si>
  <si>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</si>
  <si>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</si>
  <si>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</si>
  <si>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</si>
  <si>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</si>
  <si>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</si>
  <si>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</si>
  <si>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</si>
  <si>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</si>
  <si>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</si>
  <si>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</si>
  <si>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</si>
  <si>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</si>
  <si>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</si>
  <si>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</si>
  <si>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</si>
  <si>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</si>
  <si>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</si>
  <si>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</si>
  <si>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</si>
  <si>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</si>
  <si>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</si>
  <si>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</si>
  <si>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</si>
  <si>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</si>
  <si>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</si>
  <si>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</si>
  <si>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</si>
  <si>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</si>
  <si>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</si>
  <si>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</si>
  <si>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</si>
  <si>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</si>
  <si>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</si>
  <si>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</si>
  <si>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</si>
  <si>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</si>
  <si>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</si>
  <si>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</si>
  <si>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</si>
  <si>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</si>
  <si>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</si>
  <si>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</si>
  <si>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</si>
  <si>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</si>
  <si>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</si>
  <si>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</si>
  <si>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</si>
  <si>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</si>
  <si>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</si>
  <si>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</si>
  <si>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</si>
  <si>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</si>
  <si>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</si>
  <si>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</si>
  <si>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</si>
  <si>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</si>
  <si>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</si>
  <si>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</si>
  <si>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</si>
  <si>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</si>
  <si>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</si>
  <si>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</si>
  <si>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</si>
  <si>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</si>
  <si>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</si>
  <si>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</si>
  <si>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</si>
  <si>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</si>
  <si>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</si>
  <si>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</si>
  <si>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</si>
  <si>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</si>
  <si>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</si>
  <si>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</si>
  <si>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</si>
  <si>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</si>
  <si>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</si>
  <si>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</si>
  <si>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</si>
  <si>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</si>
  <si>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</si>
  <si>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</si>
  <si>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</si>
  <si>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</si>
  <si>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</si>
  <si>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</si>
  <si>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</si>
  <si>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</si>
  <si>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</si>
  <si>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</si>
  <si>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</si>
  <si>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</si>
  <si>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</si>
  <si>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</si>
  <si>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</si>
  <si>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</si>
  <si>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</si>
  <si>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</si>
  <si>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</si>
  <si>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</si>
  <si>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</si>
  <si>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</si>
  <si>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</si>
  <si>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</si>
  <si>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</si>
  <si>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</si>
  <si>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</si>
  <si>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</si>
  <si>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</si>
  <si>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</si>
  <si>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</si>
  <si>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</si>
  <si>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</si>
  <si>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</si>
  <si>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</si>
  <si>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</si>
  <si>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</si>
  <si>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</si>
  <si>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</si>
  <si>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</si>
  <si>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</si>
  <si>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</si>
  <si>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</si>
  <si>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</si>
  <si>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</si>
  <si>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</si>
  <si>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</si>
  <si>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</si>
  <si>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</si>
  <si>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</si>
  <si>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</si>
  <si>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</si>
  <si>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</si>
  <si>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</si>
  <si>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</si>
  <si>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</si>
  <si>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</si>
  <si>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</si>
  <si>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</si>
  <si>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</si>
  <si>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</si>
  <si>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</si>
  <si>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</si>
  <si>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</si>
  <si>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</si>
  <si>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</si>
  <si>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</si>
  <si>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</si>
  <si>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</si>
  <si>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</si>
  <si>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</si>
  <si>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</si>
  <si>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</si>
  <si>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</si>
  <si>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</si>
  <si>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</si>
  <si>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</si>
  <si>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</si>
  <si>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</si>
  <si>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</si>
  <si>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</si>
  <si>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</si>
  <si>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</si>
  <si>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</si>
  <si>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</si>
  <si>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</si>
  <si>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</si>
  <si>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</si>
  <si>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</si>
  <si>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</si>
  <si>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</si>
  <si>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</si>
  <si>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</si>
  <si>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</si>
  <si>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</si>
  <si>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</si>
  <si>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</si>
  <si>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</si>
  <si>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</si>
  <si>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</si>
  <si>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</si>
  <si>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</si>
  <si>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</si>
  <si>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</si>
  <si>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</si>
  <si>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</si>
  <si>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</si>
  <si>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</si>
  <si>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</si>
  <si>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</si>
  <si>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</si>
  <si>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</si>
  <si>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</si>
  <si>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</si>
  <si>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</si>
  <si>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</si>
  <si>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</si>
  <si>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</si>
  <si>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</si>
  <si>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</si>
  <si>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</si>
  <si>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</si>
  <si>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</si>
  <si>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</si>
  <si>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</si>
  <si>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</si>
  <si>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</si>
  <si>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</si>
  <si>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</si>
  <si>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</si>
  <si>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</si>
  <si>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</si>
  <si>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</si>
  <si>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</si>
  <si>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</si>
  <si>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</si>
  <si>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</si>
  <si>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</si>
  <si>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</si>
  <si>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</si>
  <si>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</si>
  <si>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</si>
  <si>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</si>
  <si>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</si>
  <si>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</si>
  <si>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</si>
  <si>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</si>
  <si>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</si>
  <si>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</si>
  <si>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</si>
  <si>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</si>
  <si>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</si>
  <si>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</si>
  <si>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</si>
  <si>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</si>
  <si>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</si>
  <si>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</si>
  <si>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</si>
  <si>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</si>
  <si>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</si>
  <si>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</si>
  <si>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</si>
  <si>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</si>
  <si>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</si>
  <si>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</si>
  <si>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</si>
  <si>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</si>
  <si>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</si>
  <si>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</si>
  <si>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</si>
  <si>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</si>
  <si>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</si>
  <si>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</si>
  <si>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</si>
  <si>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</si>
  <si>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</si>
  <si>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</si>
  <si>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</si>
  <si>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</si>
  <si>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</si>
  <si>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</si>
  <si>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</si>
  <si>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</si>
  <si>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</si>
  <si>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</si>
  <si>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</si>
  <si>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</si>
  <si>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</si>
  <si>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</si>
  <si>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</si>
  <si>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</si>
  <si>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</si>
  <si>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</si>
  <si>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</si>
  <si>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</si>
  <si>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</si>
  <si>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</si>
  <si>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</si>
  <si>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</si>
  <si>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</si>
  <si>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</si>
  <si>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</si>
  <si>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</si>
  <si>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</si>
  <si>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</si>
  <si>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</si>
  <si>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</si>
  <si>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</si>
  <si>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</si>
  <si>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</si>
  <si>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</si>
  <si>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</si>
  <si>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</si>
  <si>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</si>
  <si>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</si>
  <si>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</si>
  <si>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</si>
  <si>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</si>
  <si>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</si>
  <si>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</si>
  <si>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</si>
  <si>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</si>
  <si>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</si>
  <si>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</si>
  <si>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</si>
  <si>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</si>
  <si>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</si>
  <si>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</si>
  <si>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</si>
  <si>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</si>
  <si>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</si>
  <si>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</si>
  <si>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</si>
  <si>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</si>
  <si>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</si>
  <si>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</si>
  <si>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</si>
  <si>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</si>
  <si>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</si>
  <si>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</si>
  <si>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</si>
  <si>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</si>
  <si>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</si>
  <si>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</si>
  <si>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</si>
  <si>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</si>
  <si>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</si>
  <si>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</si>
  <si>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</si>
  <si>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</si>
  <si>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</si>
  <si>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</si>
  <si>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</si>
  <si>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</si>
  <si>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</si>
  <si>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</si>
  <si>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</si>
  <si>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</si>
  <si>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</si>
  <si>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</si>
  <si>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</si>
  <si>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</si>
  <si>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</si>
  <si>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</si>
  <si>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</si>
  <si>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</si>
  <si>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</si>
  <si>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</si>
  <si>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</si>
  <si>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</si>
  <si>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</si>
  <si>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</si>
  <si>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</si>
  <si>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</si>
  <si>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</si>
  <si>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</si>
  <si>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</si>
  <si>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</si>
  <si>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</si>
  <si>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</si>
  <si>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</si>
  <si>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</si>
  <si>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</si>
  <si>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</si>
  <si>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</si>
  <si>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</si>
  <si>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</si>
  <si>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</si>
  <si>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</si>
  <si>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</si>
  <si>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</si>
  <si>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</si>
  <si>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</si>
  <si>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</si>
  <si>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</si>
  <si>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</si>
  <si>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</si>
  <si>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</si>
  <si>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</si>
  <si>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</si>
  <si>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</si>
  <si>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</si>
  <si>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</si>
  <si>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</si>
  <si>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</si>
  <si>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</si>
  <si>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</si>
  <si>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</si>
  <si>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</si>
  <si>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</si>
  <si>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</si>
  <si>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</si>
  <si>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</si>
  <si>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</si>
  <si>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</si>
  <si>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</si>
  <si>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</si>
  <si>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</si>
  <si>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</si>
  <si>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</si>
  <si>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</si>
  <si>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</si>
  <si>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</si>
  <si>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</si>
  <si>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</si>
  <si>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</si>
  <si>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</si>
  <si>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</si>
  <si>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</si>
  <si>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</si>
  <si>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</si>
  <si>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</si>
  <si>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</si>
  <si>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</si>
  <si>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</si>
  <si>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</si>
  <si>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</si>
  <si>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</si>
  <si>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</si>
  <si>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</si>
  <si>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</si>
  <si>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</si>
  <si>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</si>
  <si>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</si>
  <si>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</si>
  <si>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</si>
  <si>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</si>
  <si>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</si>
  <si>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</si>
  <si>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</si>
  <si>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</si>
  <si>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</si>
  <si>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</si>
  <si>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</si>
  <si>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</si>
  <si>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</si>
  <si>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</si>
  <si>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</si>
  <si>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</si>
  <si>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</si>
  <si>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</si>
  <si>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</si>
  <si>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</si>
  <si>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</si>
  <si>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</si>
  <si>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</si>
  <si>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</si>
  <si>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</si>
  <si>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</si>
  <si>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</si>
  <si>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</si>
  <si>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</si>
  <si>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</si>
  <si>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</si>
  <si>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</si>
  <si>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</si>
  <si>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</si>
  <si>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</si>
  <si>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</si>
  <si>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</si>
  <si>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</si>
  <si>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</si>
  <si>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</si>
  <si>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</si>
  <si>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</si>
  <si>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</si>
  <si>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</si>
  <si>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</si>
  <si>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</si>
  <si>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</si>
  <si>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</si>
  <si>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</si>
  <si>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</si>
  <si>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</si>
  <si>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</si>
  <si>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</si>
  <si>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</si>
  <si>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</si>
  <si>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</si>
  <si>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</si>
  <si>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</si>
  <si>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</si>
  <si>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</si>
  <si>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</si>
  <si>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</si>
  <si>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</si>
  <si>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</si>
  <si>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</si>
  <si>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</si>
  <si>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</si>
  <si>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</si>
  <si>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</si>
  <si>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</si>
  <si>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</si>
  <si>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</si>
  <si>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</si>
  <si>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</si>
  <si>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</si>
  <si>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</si>
  <si>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</si>
  <si>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</si>
  <si>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</si>
  <si>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</si>
  <si>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</si>
  <si>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</si>
  <si>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</si>
  <si>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</si>
  <si>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</si>
  <si>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</si>
  <si>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</si>
  <si>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</si>
  <si>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</si>
  <si>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</si>
  <si>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</si>
  <si>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</si>
  <si>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</si>
  <si>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</si>
  <si>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</si>
  <si>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</si>
  <si>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</si>
  <si>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</si>
  <si>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</si>
  <si>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</si>
  <si>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</si>
  <si>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</si>
  <si>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</si>
  <si>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</si>
  <si>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</si>
  <si>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</si>
  <si>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</si>
  <si>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</si>
  <si>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</si>
  <si>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</si>
  <si>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</si>
  <si>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</si>
  <si>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</si>
  <si>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</si>
  <si>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</si>
  <si>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</si>
  <si>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</si>
  <si>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</si>
  <si>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</si>
  <si>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</si>
  <si>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</si>
  <si>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</si>
  <si>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</si>
  <si>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</si>
  <si>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</si>
  <si>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</si>
  <si>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</si>
  <si>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</si>
  <si>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</si>
  <si>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</si>
  <si>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</si>
  <si>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</si>
  <si>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</si>
  <si>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</si>
  <si>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</si>
  <si>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</si>
  <si>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</si>
  <si>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</si>
  <si>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</si>
  <si>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</si>
  <si>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</si>
  <si>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</si>
  <si>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</si>
  <si>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</si>
  <si>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</si>
  <si>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</si>
  <si>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</si>
  <si>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</si>
  <si>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</si>
  <si>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</si>
  <si>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</si>
  <si>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</si>
  <si>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</si>
  <si>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</si>
  <si>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</si>
  <si>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</si>
  <si>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</si>
  <si>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</si>
  <si>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</si>
  <si>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</si>
  <si>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</si>
  <si>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</si>
  <si>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</si>
  <si>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</si>
  <si>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</si>
  <si>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</si>
  <si>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</si>
  <si>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</si>
  <si>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</si>
  <si>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</si>
  <si>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</si>
  <si>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</si>
  <si>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</si>
  <si>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</si>
  <si>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</si>
  <si>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</si>
  <si>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</si>
  <si>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</si>
  <si>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</si>
  <si>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</si>
  <si>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</si>
  <si>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</si>
  <si>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</si>
  <si>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</si>
  <si>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</si>
  <si>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</si>
  <si>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</si>
  <si>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</si>
  <si>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</si>
  <si>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</si>
  <si>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</si>
  <si>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</si>
  <si>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</si>
  <si>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</si>
  <si>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</si>
  <si>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</si>
  <si>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</si>
  <si>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</si>
  <si>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</si>
  <si>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</si>
  <si>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</si>
  <si>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</si>
  <si>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</si>
  <si>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</si>
  <si>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</si>
  <si>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</si>
  <si>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</si>
  <si>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</si>
  <si>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</si>
  <si>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</si>
  <si>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</si>
  <si>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</si>
  <si>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</si>
  <si>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</si>
  <si>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</si>
  <si>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</si>
  <si>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</si>
  <si>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</si>
  <si>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</si>
  <si>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</si>
  <si>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</si>
  <si>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</si>
  <si>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</si>
  <si>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</si>
  <si>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</si>
  <si>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</si>
  <si>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</si>
  <si>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</si>
  <si>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</si>
  <si>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</si>
  <si>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</si>
  <si>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</si>
  <si>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</si>
  <si>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</si>
  <si>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</si>
  <si>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</si>
  <si>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</si>
  <si>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</si>
  <si>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</si>
  <si>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</si>
  <si>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</si>
  <si>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</si>
  <si>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</si>
  <si>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</si>
  <si>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</si>
  <si>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</si>
  <si>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</si>
  <si>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</si>
  <si>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</si>
  <si>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</si>
  <si>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</si>
  <si>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</si>
  <si>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</si>
  <si>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</si>
  <si>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</si>
  <si>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</si>
  <si>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</si>
  <si>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</si>
  <si>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</si>
  <si>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</si>
  <si>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</si>
  <si>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</si>
  <si>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</si>
  <si>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</si>
  <si>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</si>
  <si>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</si>
  <si>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</si>
  <si>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</si>
  <si>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</si>
  <si>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</si>
  <si>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</si>
  <si>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</si>
  <si>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</si>
  <si>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</si>
  <si>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</si>
  <si>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</si>
  <si>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</si>
  <si>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</si>
  <si>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</si>
  <si>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</si>
  <si>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</si>
  <si>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</si>
  <si>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</si>
  <si>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</si>
  <si>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</si>
  <si>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</si>
  <si>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</si>
  <si>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</si>
  <si>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</si>
  <si>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</si>
  <si>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</si>
  <si>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</si>
  <si>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</si>
  <si>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</si>
  <si>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</si>
  <si>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</si>
  <si>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</si>
  <si>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</si>
  <si>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</si>
  <si>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</si>
  <si>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</si>
  <si>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</si>
  <si>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</si>
  <si>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</si>
  <si>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</si>
  <si>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</si>
  <si>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</si>
  <si>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</si>
  <si>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</si>
  <si>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</si>
  <si>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</si>
  <si>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</si>
  <si>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</si>
  <si>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</si>
  <si>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</si>
  <si>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</si>
  <si>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</si>
  <si>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</si>
  <si>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</si>
  <si>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</si>
  <si>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</si>
  <si>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</si>
  <si>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</si>
  <si>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</si>
  <si>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</si>
  <si>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</si>
  <si>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</si>
  <si>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</si>
  <si>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</si>
  <si>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</si>
  <si>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</si>
  <si>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</si>
  <si>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</si>
  <si>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</si>
  <si>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</si>
  <si>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</si>
  <si>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</si>
  <si>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</si>
  <si>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</si>
  <si>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</si>
  <si>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</si>
  <si>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</si>
  <si>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</si>
  <si>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</si>
  <si>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</si>
  <si>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</si>
  <si>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</si>
  <si>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</si>
  <si>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</si>
  <si>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</si>
  <si>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</si>
  <si>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</si>
  <si>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</si>
  <si>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</si>
  <si>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</si>
  <si>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</si>
  <si>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</si>
  <si>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</si>
  <si>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</si>
  <si>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</si>
  <si>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</si>
  <si>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</si>
  <si>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</si>
  <si>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</si>
  <si>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</si>
  <si>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</si>
  <si>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</si>
  <si>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</si>
  <si>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</si>
  <si>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</si>
  <si>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</si>
  <si>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</si>
  <si>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</si>
  <si>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</si>
  <si>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</si>
  <si>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</si>
  <si>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</si>
  <si>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</si>
  <si>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</si>
  <si>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</si>
  <si>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</si>
  <si>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</si>
  <si>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</si>
  <si>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</si>
  <si>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</si>
  <si>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</si>
  <si>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</si>
  <si>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</si>
  <si>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</si>
  <si>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</si>
  <si>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</si>
  <si>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</si>
  <si>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</si>
  <si>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</si>
  <si>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</si>
  <si>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</si>
  <si>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</si>
  <si>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</si>
  <si>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</si>
  <si>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</si>
  <si>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</si>
  <si>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</si>
  <si>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</si>
  <si>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</si>
  <si>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</si>
  <si>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</si>
  <si>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</si>
  <si>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</si>
  <si>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</si>
  <si>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</si>
  <si>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</si>
  <si>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</si>
  <si>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</si>
  <si>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</si>
  <si>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</si>
  <si>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</si>
  <si>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</si>
  <si>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</si>
  <si>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</si>
  <si>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</si>
  <si>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</si>
  <si>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</si>
  <si>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</si>
  <si>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</si>
  <si>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</si>
  <si>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</si>
  <si>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</si>
  <si>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</si>
  <si>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</si>
  <si>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</si>
  <si>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</si>
  <si>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</si>
  <si>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</si>
  <si>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</si>
  <si>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</si>
  <si>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</si>
  <si>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</si>
  <si>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</si>
  <si>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</si>
  <si>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</si>
  <si>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</si>
  <si>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</si>
  <si>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</si>
  <si>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</si>
  <si>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</si>
  <si>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</si>
  <si>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</si>
  <si>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</si>
  <si>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</si>
  <si>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</si>
  <si>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</si>
  <si>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</si>
  <si>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</si>
  <si>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</si>
  <si>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</si>
  <si>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</si>
  <si>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</si>
  <si>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</si>
  <si>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</si>
  <si>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</si>
  <si>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</si>
  <si>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</si>
  <si>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</si>
  <si>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</si>
  <si>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</si>
  <si>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</si>
  <si>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</si>
  <si>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</si>
  <si>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</si>
  <si>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</si>
  <si>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</si>
  <si>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</si>
  <si>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</si>
  <si>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</si>
  <si>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</si>
  <si>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</si>
  <si>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</si>
  <si>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</si>
  <si>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</si>
  <si>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</si>
  <si>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</si>
  <si>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</si>
  <si>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</si>
  <si>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</si>
  <si>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</si>
  <si>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</si>
  <si>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</si>
  <si>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</si>
  <si>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</si>
  <si>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</si>
  <si>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</si>
  <si>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</si>
  <si>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</si>
  <si>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</si>
  <si>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</si>
  <si>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</si>
  <si>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</si>
  <si>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</si>
  <si>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</si>
  <si>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</si>
  <si>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</si>
  <si>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</si>
  <si>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</si>
  <si>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</si>
  <si>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</si>
  <si>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</si>
  <si>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</si>
  <si>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</si>
  <si>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</si>
  <si>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</si>
  <si>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</si>
  <si>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</si>
  <si>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</si>
  <si>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</si>
  <si>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</si>
  <si>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</si>
  <si>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</si>
  <si>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</si>
  <si>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</si>
  <si>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</si>
  <si>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</si>
  <si>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</si>
  <si>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</si>
  <si>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</si>
  <si>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</si>
  <si>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</si>
  <si>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</si>
  <si>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</si>
  <si>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</si>
  <si>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</si>
  <si>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</si>
  <si>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</si>
  <si>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</si>
  <si>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</si>
  <si>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</si>
  <si>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</si>
  <si>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</si>
  <si>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</si>
  <si>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</si>
  <si>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</si>
  <si>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</si>
  <si>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</si>
  <si>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</si>
  <si>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</si>
  <si>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</si>
  <si>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</si>
  <si>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</si>
  <si>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</si>
  <si>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</si>
  <si>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</si>
  <si>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</si>
  <si>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</si>
  <si>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</si>
  <si>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</si>
  <si>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</si>
  <si>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</si>
  <si>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</si>
  <si>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</si>
  <si>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</si>
  <si>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</si>
  <si>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</si>
  <si>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</si>
  <si>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</si>
  <si>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</si>
  <si>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</si>
  <si>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</si>
  <si>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</si>
  <si>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</si>
  <si>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</si>
  <si>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</si>
  <si>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</si>
  <si>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</si>
  <si>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</si>
  <si>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</si>
  <si>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</si>
  <si>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</si>
  <si>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</si>
  <si>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</si>
  <si>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</si>
  <si>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</si>
  <si>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</si>
  <si>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</si>
  <si>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</si>
  <si>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</si>
  <si>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</si>
  <si>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</si>
  <si>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</si>
  <si>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</si>
  <si>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</si>
  <si>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</si>
  <si>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</si>
  <si>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</si>
  <si>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</si>
  <si>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</si>
  <si>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</si>
  <si>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</si>
  <si>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</si>
  <si>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</si>
  <si>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</si>
  <si>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</si>
  <si>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</si>
  <si>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</si>
  <si>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</si>
  <si>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</si>
  <si>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</si>
  <si>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</si>
  <si>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</si>
  <si>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</si>
  <si>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</si>
  <si>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</si>
  <si>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</si>
  <si>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</si>
  <si>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</si>
  <si>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</si>
  <si>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</si>
  <si>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</si>
  <si>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</si>
  <si>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</si>
  <si>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</si>
  <si>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</si>
  <si>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</si>
  <si>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</si>
  <si>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</si>
  <si>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</si>
  <si>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</si>
  <si>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</si>
  <si>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</si>
  <si>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</si>
  <si>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</si>
  <si>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</si>
  <si>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</si>
  <si>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</si>
  <si>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</si>
  <si>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</si>
  <si>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</si>
  <si>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</si>
  <si>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</si>
  <si>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</si>
  <si>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</si>
  <si>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</si>
  <si>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</si>
  <si>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</si>
  <si>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</si>
  <si>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</si>
  <si>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</si>
  <si>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</si>
  <si>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</si>
  <si>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</si>
  <si>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</si>
  <si>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</si>
  <si>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</si>
  <si>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</si>
  <si>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</si>
  <si>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</si>
  <si>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</si>
  <si>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</si>
  <si>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</si>
  <si>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</si>
  <si>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</si>
  <si>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</si>
  <si>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</si>
  <si>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</si>
  <si>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</si>
  <si>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</si>
  <si>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</si>
  <si>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</si>
  <si>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</si>
  <si>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</si>
  <si>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</si>
  <si>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</si>
  <si>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</si>
  <si>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</si>
  <si>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</si>
  <si>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</si>
  <si>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</si>
  <si>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</si>
  <si>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</si>
  <si>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</si>
  <si>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</si>
  <si>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</si>
  <si>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</si>
  <si>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</si>
  <si>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</si>
  <si>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</si>
  <si>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</si>
  <si>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</si>
  <si>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</si>
  <si>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</si>
  <si>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</si>
  <si>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</si>
  <si>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</si>
  <si>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</si>
  <si>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</si>
  <si>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</si>
  <si>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</si>
  <si>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</si>
  <si>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</si>
  <si>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</si>
  <si>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</si>
  <si>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</si>
  <si>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</si>
  <si>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</si>
  <si>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</si>
  <si>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</si>
  <si>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</si>
  <si>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</si>
  <si>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</si>
  <si>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</si>
  <si>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</si>
  <si>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</si>
  <si>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</si>
  <si>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</si>
  <si>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</si>
  <si>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</si>
  <si>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</si>
  <si>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</si>
  <si>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</si>
  <si>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</si>
  <si>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</si>
  <si>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</si>
  <si>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</si>
  <si>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</si>
  <si>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</si>
  <si>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</si>
  <si>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</si>
  <si>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</si>
  <si>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</si>
  <si>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</si>
  <si>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</si>
  <si>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</si>
  <si>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</si>
  <si>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</si>
  <si>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</si>
  <si>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</si>
  <si>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</si>
  <si>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</si>
  <si>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</si>
  <si>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</si>
  <si>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</si>
  <si>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</si>
  <si>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</si>
  <si>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</si>
  <si>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</si>
  <si>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</si>
  <si>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</si>
  <si>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</si>
  <si>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</si>
  <si>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</si>
  <si>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</si>
  <si>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</si>
  <si>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</si>
  <si>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</si>
  <si>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</si>
  <si>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</si>
  <si>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</si>
  <si>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</si>
  <si>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</si>
  <si>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</si>
  <si>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</si>
  <si>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</si>
  <si>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</si>
  <si>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</si>
  <si>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</si>
  <si>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</si>
  <si>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</si>
  <si>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</si>
  <si>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</si>
  <si>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</si>
  <si>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</si>
  <si>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</si>
  <si>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</si>
  <si>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</si>
  <si>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</si>
  <si>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</si>
  <si>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</si>
  <si>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</si>
  <si>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</si>
  <si>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</si>
  <si>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</si>
  <si>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</si>
  <si>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</si>
  <si>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</si>
  <si>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</si>
  <si>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</si>
  <si>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</si>
  <si>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</si>
  <si>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</si>
  <si>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</si>
  <si>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</si>
  <si>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</si>
  <si>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</si>
  <si>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</si>
  <si>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</si>
  <si>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</si>
  <si>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</si>
  <si>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</si>
  <si>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</si>
  <si>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</si>
  <si>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</si>
  <si>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</si>
  <si>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</si>
  <si>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</si>
  <si>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</si>
  <si>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</si>
  <si>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</si>
  <si>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</si>
  <si>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</si>
  <si>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</si>
  <si>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</si>
  <si>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</si>
  <si>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</si>
  <si>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</si>
  <si>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</si>
  <si>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</si>
  <si>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</si>
  <si>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</si>
  <si>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</si>
  <si>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</si>
  <si>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</si>
  <si>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</si>
  <si>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</si>
  <si>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</si>
  <si>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</si>
  <si>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</si>
  <si>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</si>
  <si>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</si>
  <si>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</si>
  <si>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</si>
  <si>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</si>
  <si>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</si>
  <si>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</si>
  <si>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</si>
  <si>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</si>
  <si>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</si>
  <si>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</si>
  <si>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</si>
  <si>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</si>
  <si>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</si>
  <si>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</si>
  <si>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</si>
  <si>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</si>
  <si>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</si>
  <si>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</si>
  <si>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</si>
  <si>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</si>
  <si>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</si>
  <si>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</si>
  <si>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</si>
  <si>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</si>
  <si>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</si>
  <si>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</si>
  <si>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</si>
  <si>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</si>
  <si>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</si>
  <si>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</si>
  <si>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</si>
  <si>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</si>
  <si>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</si>
  <si>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</si>
  <si>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</si>
  <si>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</si>
  <si>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</si>
  <si>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</si>
  <si>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</si>
  <si>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</si>
  <si>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</si>
  <si>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</si>
  <si>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</si>
  <si>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</si>
  <si>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</si>
  <si>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</si>
  <si>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</si>
  <si>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</si>
  <si>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</si>
  <si>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</si>
  <si>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</si>
  <si>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</si>
  <si>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</si>
  <si>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</si>
  <si>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</si>
  <si>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</si>
  <si>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</si>
  <si>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</si>
  <si>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</si>
  <si>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</si>
  <si>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</si>
  <si>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</si>
  <si>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</si>
  <si>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</si>
  <si>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</si>
  <si>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</si>
  <si>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</si>
  <si>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</si>
  <si>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</si>
  <si>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</si>
  <si>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</si>
  <si>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</si>
  <si>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</si>
  <si>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</si>
  <si>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</si>
  <si>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</si>
  <si>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</si>
  <si>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</si>
  <si>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</si>
  <si>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</si>
  <si>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</si>
  <si>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</si>
  <si>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</si>
  <si>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</si>
  <si>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</si>
  <si>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</si>
  <si>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</si>
  <si>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</si>
  <si>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</si>
  <si>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</si>
  <si>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</si>
  <si>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</si>
  <si>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</si>
  <si>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</si>
  <si>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</si>
  <si>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</si>
  <si>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</si>
  <si>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</si>
  <si>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</si>
  <si>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</si>
  <si>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</si>
  <si>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</si>
  <si>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</si>
  <si>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</si>
  <si>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</si>
  <si>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</si>
  <si>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</si>
  <si>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</si>
  <si>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</si>
  <si>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</si>
  <si>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</si>
  <si>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</si>
  <si>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</si>
  <si>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</si>
  <si>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</si>
  <si>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</si>
  <si>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</si>
  <si>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</si>
  <si>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</si>
  <si>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</si>
  <si>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</si>
  <si>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</si>
  <si>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</si>
  <si>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</si>
  <si>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</si>
  <si>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</si>
  <si>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</si>
  <si>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</si>
  <si>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</si>
  <si>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</si>
  <si>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</si>
  <si>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</si>
  <si>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</si>
  <si>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</si>
  <si>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</si>
  <si>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</si>
  <si>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</si>
  <si>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</si>
  <si>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</si>
  <si>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</si>
  <si>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</si>
  <si>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</si>
  <si>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</si>
  <si>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</si>
  <si>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</si>
  <si>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</si>
  <si>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</si>
  <si>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</si>
  <si>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</si>
  <si>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</si>
  <si>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</si>
  <si>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</si>
  <si>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</si>
  <si>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</si>
  <si>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</si>
  <si>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</si>
  <si>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</si>
  <si>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</si>
  <si>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</si>
  <si>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</si>
  <si>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</si>
  <si>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</si>
  <si>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</si>
  <si>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</si>
  <si>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</si>
  <si>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</si>
  <si>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</si>
  <si>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</si>
  <si>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</si>
  <si>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</si>
  <si>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</si>
  <si>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</si>
  <si>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</si>
  <si>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</si>
  <si>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</si>
  <si>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</si>
  <si>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</si>
  <si>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</si>
  <si>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</si>
  <si>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</si>
  <si>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</si>
  <si>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</si>
  <si>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</si>
  <si>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</si>
  <si>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</si>
  <si>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</si>
  <si>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</si>
  <si>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</si>
  <si>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</si>
  <si>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</si>
  <si>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</si>
  <si>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</si>
  <si>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</si>
  <si>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</si>
  <si>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</si>
  <si>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</si>
  <si>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</si>
  <si>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</si>
  <si>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</si>
  <si>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</si>
  <si>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</si>
  <si>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</si>
  <si>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</si>
  <si>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</si>
  <si>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</si>
  <si>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</si>
  <si>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</si>
  <si>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</si>
  <si>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</si>
  <si>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</si>
  <si>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</si>
  <si>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</si>
  <si>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</si>
  <si>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</si>
  <si>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</si>
  <si>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</si>
  <si>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</si>
  <si>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</si>
  <si>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</si>
  <si>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</si>
  <si>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</si>
  <si>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</si>
  <si>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</si>
  <si>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</si>
  <si>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</si>
  <si>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</si>
  <si>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</si>
  <si>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</si>
  <si>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</si>
  <si>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</si>
  <si>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</si>
  <si>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</si>
  <si>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</si>
  <si>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</si>
  <si>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</si>
  <si>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</si>
  <si>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</si>
  <si>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</si>
  <si>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</si>
  <si>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</si>
  <si>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</si>
  <si>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</si>
  <si>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</si>
  <si>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</si>
  <si>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</si>
  <si>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</si>
  <si>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</si>
  <si>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</si>
  <si>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</si>
  <si>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</si>
  <si>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</si>
  <si>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</si>
  <si>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</si>
  <si>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</si>
  <si>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</si>
  <si>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</si>
  <si>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</si>
  <si>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</si>
  <si>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</si>
  <si>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</si>
  <si>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</si>
  <si>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</si>
  <si>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</si>
  <si>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</si>
  <si>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</si>
  <si>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</si>
  <si>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</si>
  <si>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</si>
  <si>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</si>
  <si>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</si>
  <si>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</si>
  <si>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</si>
  <si>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</si>
  <si>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</si>
  <si>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</si>
  <si>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</si>
  <si>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</si>
  <si>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</si>
  <si>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</si>
  <si>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</si>
  <si>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</si>
  <si>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</si>
  <si>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</si>
  <si>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</si>
  <si>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</si>
  <si>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</si>
  <si>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</si>
  <si>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</si>
  <si>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</si>
  <si>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</si>
  <si>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</si>
  <si>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</si>
  <si>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</si>
  <si>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</si>
  <si>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</si>
  <si>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</si>
  <si>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</si>
  <si>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</si>
  <si>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</si>
  <si>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</si>
  <si>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</si>
  <si>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</si>
  <si>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</si>
  <si>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</si>
  <si>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</si>
  <si>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</si>
  <si>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</si>
  <si>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</si>
  <si>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</si>
  <si>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</si>
  <si>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</si>
  <si>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</si>
  <si>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</si>
  <si>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</si>
  <si>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</si>
  <si>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</si>
  <si>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</si>
  <si>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</si>
  <si>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</si>
  <si>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</si>
  <si>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</si>
  <si>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</si>
  <si>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</si>
  <si>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</si>
  <si>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</si>
  <si>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</si>
  <si>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</si>
  <si>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</si>
  <si>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</si>
  <si>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</si>
  <si>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</si>
  <si>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</si>
  <si>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</si>
  <si>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</si>
  <si>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</si>
  <si>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</si>
  <si>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</si>
  <si>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</si>
  <si>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</si>
  <si>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</si>
  <si>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</si>
  <si>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</si>
  <si>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</si>
  <si>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</si>
  <si>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</si>
  <si>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</si>
  <si>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</si>
  <si>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</si>
  <si>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</si>
  <si>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</si>
  <si>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</si>
  <si>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</si>
  <si>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</si>
  <si>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</si>
  <si>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</si>
  <si>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</si>
  <si>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</si>
  <si>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</si>
  <si>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</si>
  <si>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</si>
  <si>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</si>
  <si>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</si>
  <si>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</si>
  <si>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</si>
  <si>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</si>
  <si>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</si>
  <si>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</si>
  <si>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</si>
  <si>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</si>
  <si>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</si>
  <si>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</si>
  <si>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</si>
  <si>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</si>
  <si>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</si>
  <si>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</si>
  <si>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</si>
  <si>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</si>
  <si>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</si>
  <si>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</si>
  <si>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</si>
  <si>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</si>
  <si>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</si>
  <si>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</si>
  <si>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</si>
  <si>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</si>
  <si>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</si>
  <si>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</si>
  <si>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</si>
  <si>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</si>
  <si>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</si>
  <si>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</si>
  <si>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</si>
  <si>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</si>
  <si>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</si>
  <si>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</si>
  <si>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</si>
  <si>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</si>
  <si>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</si>
  <si>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</si>
  <si>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</si>
  <si>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</si>
  <si>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</si>
  <si>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</si>
  <si>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</si>
  <si>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</si>
  <si>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</si>
  <si>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</si>
  <si>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</si>
  <si>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</si>
  <si>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</si>
  <si>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</si>
  <si>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</si>
  <si>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</si>
  <si>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</si>
  <si>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</si>
  <si>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</si>
  <si>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</si>
  <si>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</si>
  <si>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</si>
  <si>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</si>
  <si>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</si>
  <si>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</si>
  <si>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</si>
  <si>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</si>
  <si>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</si>
  <si>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</si>
  <si>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</si>
  <si>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</si>
  <si>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</si>
  <si>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</si>
  <si>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</si>
  <si>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</si>
  <si>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</si>
  <si>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</si>
  <si>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</si>
  <si>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</si>
  <si>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</si>
  <si>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</si>
  <si>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</si>
  <si>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</si>
  <si>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</si>
  <si>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</si>
  <si>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</si>
  <si>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</si>
  <si>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</si>
  <si>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</si>
  <si>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</si>
  <si>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</si>
  <si>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</si>
  <si>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</si>
  <si>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</si>
  <si>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</si>
  <si>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</si>
  <si>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</si>
  <si>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</si>
  <si>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</si>
  <si>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</si>
  <si>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</si>
  <si>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</si>
  <si>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</si>
  <si>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</si>
  <si>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</si>
  <si>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</si>
  <si>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</si>
  <si>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</si>
  <si>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</si>
  <si>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</si>
  <si>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</si>
  <si>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</si>
  <si>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</si>
  <si>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</si>
  <si>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</si>
  <si>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</si>
  <si>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</si>
  <si>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</si>
  <si>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</si>
  <si>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</si>
  <si>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</si>
  <si>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</si>
  <si>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</si>
  <si>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</si>
  <si>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</si>
  <si>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</si>
  <si>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</si>
  <si>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</si>
  <si>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</si>
  <si>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</si>
  <si>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</si>
  <si>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</si>
  <si>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</si>
  <si>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</si>
  <si>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</si>
  <si>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</si>
  <si>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</si>
  <si>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</si>
  <si>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</si>
  <si>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</si>
  <si>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</si>
  <si>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</si>
  <si>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</si>
  <si>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</si>
  <si>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</si>
  <si>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</si>
  <si>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</si>
  <si>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</si>
  <si>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</si>
  <si>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</si>
  <si>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</si>
  <si>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</si>
  <si>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</si>
  <si>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</si>
  <si>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</si>
  <si>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</si>
  <si>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</si>
  <si>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</si>
  <si>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</si>
  <si>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</si>
  <si>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</si>
  <si>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</si>
  <si>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</si>
  <si>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</si>
  <si>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</si>
  <si>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</si>
  <si>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</si>
  <si>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</si>
  <si>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</si>
  <si>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</si>
  <si>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</si>
  <si>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</si>
  <si>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</si>
  <si>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</si>
  <si>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</si>
  <si>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</si>
  <si>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</si>
  <si>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</si>
  <si>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</si>
  <si>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</si>
  <si>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</si>
  <si>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</si>
  <si>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</si>
  <si>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</si>
  <si>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</si>
  <si>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</si>
  <si>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</si>
  <si>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</si>
  <si>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</si>
  <si>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</si>
  <si>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</si>
  <si>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</si>
  <si>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</si>
  <si>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</si>
  <si>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</si>
  <si>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</si>
  <si>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</si>
  <si>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</si>
  <si>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</si>
  <si>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</si>
  <si>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</si>
  <si>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</si>
  <si>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</si>
  <si>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</si>
  <si>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</si>
  <si>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</si>
  <si>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</si>
  <si>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</si>
  <si>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</si>
  <si>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</si>
  <si>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</si>
  <si>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</si>
  <si>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</si>
  <si>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</si>
  <si>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</si>
  <si>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</si>
  <si>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</si>
  <si>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</si>
  <si>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</si>
  <si>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</si>
  <si>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</si>
  <si>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</si>
  <si>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</si>
  <si>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</si>
  <si>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</si>
  <si>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</si>
  <si>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</si>
  <si>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</si>
  <si>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</si>
  <si>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</si>
  <si>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</si>
  <si>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</si>
  <si>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</si>
  <si>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</si>
  <si>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</si>
  <si>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</si>
  <si>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</si>
  <si>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</si>
  <si>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</si>
  <si>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</si>
  <si>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</si>
  <si>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</si>
  <si>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</si>
  <si>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</si>
  <si>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</si>
  <si>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</si>
  <si>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</si>
  <si>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</si>
  <si>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</si>
  <si>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</si>
  <si>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</si>
  <si>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</si>
  <si>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</si>
  <si>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</si>
  <si>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</si>
  <si>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</si>
  <si>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</si>
  <si>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</si>
  <si>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</si>
  <si>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</si>
  <si>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</si>
  <si>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</si>
  <si>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</si>
  <si>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</si>
  <si>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</si>
  <si>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</si>
  <si>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</si>
  <si>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</si>
  <si>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</si>
  <si>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</si>
  <si>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</si>
  <si>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</si>
  <si>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</si>
  <si>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</si>
  <si>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</si>
  <si>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</si>
  <si>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</si>
  <si>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</si>
  <si>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</si>
  <si>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</si>
  <si>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</si>
  <si>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</si>
  <si>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</si>
  <si>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</si>
  <si>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</si>
  <si>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</si>
  <si>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</si>
  <si>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</si>
  <si>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</si>
  <si>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</si>
  <si>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</si>
  <si>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</si>
  <si>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</si>
  <si>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</si>
  <si>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</si>
  <si>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</si>
  <si>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</si>
  <si>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</si>
  <si>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</si>
  <si>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</si>
  <si>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</si>
  <si>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</si>
  <si>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</si>
  <si>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</si>
  <si>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</si>
  <si>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</si>
  <si>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</si>
  <si>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</si>
  <si>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</si>
  <si>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</si>
  <si>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</si>
  <si>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</si>
  <si>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</si>
  <si>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</si>
  <si>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</si>
  <si>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</si>
  <si>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</si>
  <si>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</si>
  <si>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</si>
  <si>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</si>
  <si>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</si>
  <si>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</si>
  <si>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</si>
  <si>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</si>
  <si>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</si>
  <si>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</si>
  <si>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</si>
  <si>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</si>
  <si>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</si>
  <si>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</si>
  <si>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</si>
  <si>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</si>
  <si>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</si>
  <si>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</si>
  <si>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</si>
  <si>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</si>
  <si>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</si>
  <si>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</si>
  <si>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</si>
  <si>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</si>
  <si>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</si>
  <si>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</si>
  <si>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</si>
  <si>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</si>
  <si>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</si>
  <si>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</si>
  <si>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</si>
  <si>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</si>
  <si>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</si>
  <si>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</si>
  <si>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</si>
  <si>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</si>
  <si>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</si>
  <si>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</si>
  <si>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</si>
  <si>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</si>
  <si>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</si>
  <si>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</si>
  <si>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</si>
  <si>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</si>
  <si>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</si>
  <si>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</si>
  <si>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</si>
  <si>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</si>
  <si>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</si>
  <si>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</si>
  <si>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</si>
  <si>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</si>
  <si>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</si>
  <si>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</si>
  <si>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</si>
  <si>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</si>
  <si>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</si>
  <si>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</si>
  <si>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</si>
  <si>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</si>
  <si>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</si>
  <si>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</si>
  <si>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</si>
  <si>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</si>
  <si>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</si>
  <si>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</si>
  <si>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</si>
  <si>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</si>
  <si>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</si>
  <si>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</si>
  <si>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</si>
  <si>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</si>
  <si>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</si>
  <si>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</si>
  <si>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</si>
  <si>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</si>
  <si>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</si>
  <si>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</si>
  <si>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</si>
  <si>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</si>
  <si>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</si>
  <si>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</si>
  <si>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</si>
  <si>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</si>
  <si>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</si>
  <si>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</si>
  <si>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</si>
  <si>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</si>
  <si>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</si>
  <si>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</si>
  <si>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</si>
  <si>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</si>
  <si>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</si>
  <si>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</si>
  <si>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</si>
  <si>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</si>
  <si>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</si>
  <si>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</si>
  <si>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</si>
  <si>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</si>
  <si>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</si>
  <si>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</si>
  <si>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</si>
  <si>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</si>
  <si>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</si>
  <si>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</si>
  <si>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</si>
  <si>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</si>
  <si>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</si>
  <si>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</si>
  <si>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</si>
  <si>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</si>
  <si>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</si>
  <si>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</si>
  <si>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</si>
  <si>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</si>
  <si>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</si>
  <si>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</si>
  <si>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</si>
  <si>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</si>
  <si>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</si>
  <si>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</si>
  <si>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</si>
  <si>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</si>
  <si>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</si>
  <si>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</si>
  <si>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</si>
  <si>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</si>
  <si>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</si>
  <si>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</si>
  <si>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</si>
  <si>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</si>
  <si>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</si>
  <si>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</si>
  <si>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</si>
  <si>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</si>
  <si>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</si>
  <si>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</si>
  <si>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</si>
  <si>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</si>
  <si>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</si>
  <si>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</si>
  <si>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</si>
  <si>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</si>
  <si>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</si>
  <si>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</si>
  <si>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</si>
  <si>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</si>
  <si>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</si>
  <si>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</si>
  <si>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</si>
  <si>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</si>
  <si>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</si>
  <si>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</si>
  <si>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</si>
  <si>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</si>
  <si>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</si>
  <si>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</si>
  <si>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</si>
  <si>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</si>
  <si>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</si>
  <si>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</si>
  <si>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</si>
  <si>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</si>
  <si>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</si>
  <si>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</si>
  <si>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</si>
  <si>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</si>
  <si>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</si>
  <si>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</si>
  <si>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</si>
  <si>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</si>
  <si>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</si>
  <si>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</si>
  <si>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</si>
  <si>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</si>
  <si>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</si>
  <si>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</si>
  <si>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</si>
  <si>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</si>
  <si>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</si>
  <si>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</si>
  <si>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</si>
  <si>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</si>
  <si>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</si>
  <si>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</si>
  <si>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</si>
  <si>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</si>
  <si>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</si>
  <si>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</si>
  <si>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</si>
  <si>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</si>
  <si>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</si>
  <si>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</si>
  <si>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</si>
  <si>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</si>
  <si>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</si>
  <si>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</si>
  <si>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</si>
  <si>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</si>
  <si>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</si>
  <si>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</si>
  <si>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</si>
  <si>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</si>
  <si>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</si>
  <si>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</si>
  <si>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</si>
  <si>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</si>
  <si>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</si>
  <si>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</si>
  <si>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</si>
  <si>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</si>
  <si>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</si>
  <si>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</si>
  <si>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</si>
  <si>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</si>
  <si>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</si>
  <si>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</si>
  <si>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</si>
  <si>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</si>
  <si>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</si>
  <si>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</si>
  <si>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</si>
  <si>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</si>
  <si>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</si>
  <si>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</si>
  <si>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</si>
  <si>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</si>
  <si>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</si>
  <si>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</si>
  <si>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</si>
  <si>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</si>
  <si>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</si>
  <si>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</si>
  <si>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</si>
  <si>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</si>
  <si>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</si>
  <si>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</si>
  <si>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</si>
  <si>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</si>
  <si>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</si>
  <si>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</si>
  <si>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</si>
  <si>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</si>
  <si>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</si>
  <si>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</si>
  <si>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</si>
  <si>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</si>
  <si>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</si>
  <si>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</si>
  <si>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</si>
  <si>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</si>
  <si>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</si>
  <si>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</si>
  <si>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</si>
  <si>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</si>
  <si>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</si>
  <si>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</si>
  <si>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</si>
  <si>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</si>
  <si>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</si>
  <si>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</si>
  <si>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</si>
  <si>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</si>
  <si>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</si>
  <si>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</si>
  <si>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</si>
  <si>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</si>
  <si>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</si>
  <si>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</si>
  <si>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</si>
  <si>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</si>
  <si>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</si>
  <si>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</si>
  <si>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</si>
  <si>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</si>
  <si>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</si>
  <si>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</si>
  <si>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</si>
  <si>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</si>
  <si>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</si>
  <si>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</si>
  <si>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</si>
  <si>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</si>
  <si>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</si>
  <si>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</si>
  <si>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</si>
  <si>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</si>
  <si>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</si>
  <si>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</si>
  <si>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</si>
  <si>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</si>
  <si>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</si>
  <si>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</si>
  <si>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</si>
  <si>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</si>
  <si>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</si>
  <si>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</si>
  <si>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</si>
  <si>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</si>
  <si>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</si>
  <si>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</si>
  <si>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</si>
  <si>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</si>
  <si>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</si>
  <si>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</si>
  <si>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</si>
  <si>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</si>
  <si>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</si>
  <si>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</si>
  <si>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</si>
  <si>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</si>
  <si>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</si>
  <si>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</si>
  <si>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</si>
  <si>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</si>
  <si>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</si>
  <si>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</si>
  <si>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</si>
  <si>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</si>
  <si>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</si>
  <si>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</si>
  <si>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</si>
  <si>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</si>
  <si>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</si>
  <si>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</si>
  <si>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</si>
  <si>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</si>
  <si>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</si>
  <si>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</si>
  <si>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</si>
  <si>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</si>
  <si>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</si>
  <si>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</si>
  <si>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</si>
  <si>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</si>
  <si>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</si>
  <si>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</si>
  <si>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</si>
  <si>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</si>
  <si>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</si>
  <si>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</si>
  <si>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</si>
  <si>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</si>
  <si>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</si>
  <si>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</si>
  <si>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</si>
  <si>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</si>
  <si>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</si>
  <si>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</si>
  <si>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</si>
  <si>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</si>
  <si>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</si>
  <si>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</si>
  <si>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</si>
  <si>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</si>
  <si>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</si>
  <si>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</si>
  <si>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</si>
  <si>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</si>
  <si>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</si>
  <si>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</si>
  <si>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</si>
  <si>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</si>
  <si>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</si>
  <si>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</si>
  <si>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</si>
  <si>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</si>
  <si>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</si>
  <si>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</si>
  <si>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</si>
  <si>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</si>
  <si>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</si>
  <si>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</si>
  <si>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</si>
  <si>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</si>
  <si>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</si>
  <si>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</si>
  <si>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</si>
  <si>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</si>
  <si>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</si>
  <si>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</si>
  <si>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</si>
  <si>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</si>
  <si>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</si>
  <si>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</si>
  <si>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</si>
  <si>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</si>
  <si>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</si>
  <si>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</si>
  <si>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</si>
  <si>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</si>
  <si>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</si>
  <si>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</si>
  <si>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</si>
  <si>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</si>
  <si>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</si>
  <si>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</si>
  <si>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</si>
  <si>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</si>
  <si>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</si>
  <si>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</si>
  <si>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</si>
  <si>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</si>
  <si>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</si>
  <si>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</si>
  <si>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</si>
  <si>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</si>
  <si>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</si>
  <si>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</si>
  <si>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</si>
  <si>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</si>
  <si>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</si>
  <si>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</si>
  <si>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</si>
  <si>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</si>
  <si>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</si>
  <si>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</si>
  <si>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</si>
  <si>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</si>
  <si>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</si>
  <si>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</si>
  <si>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</si>
  <si>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</si>
  <si>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</si>
  <si>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</si>
  <si>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</si>
  <si>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</si>
  <si>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</si>
  <si>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</si>
  <si>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</si>
  <si>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</si>
  <si>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</si>
  <si>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</si>
  <si>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</si>
  <si>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</si>
  <si>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</si>
  <si>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</si>
  <si>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</si>
  <si>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</si>
  <si>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</si>
  <si>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</si>
  <si>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</si>
  <si>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</si>
  <si>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</si>
  <si>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</si>
  <si>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</si>
  <si>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</si>
  <si>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</si>
  <si>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</si>
  <si>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</si>
  <si>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</si>
  <si>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</si>
  <si>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</si>
  <si>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</si>
  <si>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</si>
  <si>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</si>
  <si>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</si>
  <si>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</si>
  <si>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</si>
  <si>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</si>
  <si>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</si>
  <si>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</si>
  <si>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</si>
  <si>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</si>
  <si>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</si>
  <si>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</si>
  <si>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</si>
  <si>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</si>
  <si>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</si>
  <si>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</si>
  <si>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</si>
  <si>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</si>
  <si>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</si>
  <si>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</si>
  <si>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</si>
  <si>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</si>
  <si>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</si>
  <si>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</si>
  <si>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</si>
  <si>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</si>
  <si>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</si>
  <si>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</si>
  <si>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</si>
  <si>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</si>
  <si>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</si>
  <si>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</si>
  <si>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</si>
  <si>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</si>
  <si>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</si>
  <si>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</si>
  <si>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</si>
  <si>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</si>
  <si>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</si>
  <si>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</si>
  <si>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</si>
  <si>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</si>
  <si>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</si>
  <si>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</si>
  <si>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</si>
  <si>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</si>
  <si>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</si>
  <si>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</si>
  <si>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</si>
  <si>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</si>
  <si>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</si>
  <si>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</si>
  <si>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</si>
  <si>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</si>
  <si>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</si>
  <si>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</si>
  <si>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</si>
  <si>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</si>
  <si>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</si>
  <si>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</si>
  <si>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</si>
  <si>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</si>
  <si>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</si>
  <si>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</si>
  <si>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</si>
  <si>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</si>
  <si>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</si>
  <si>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</si>
  <si>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</si>
  <si>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</si>
  <si>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</si>
  <si>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</si>
  <si>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</si>
  <si>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</si>
  <si>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</si>
  <si>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</si>
  <si>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</si>
  <si>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</si>
  <si>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</si>
  <si>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</si>
  <si>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</si>
  <si>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</si>
  <si>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</si>
  <si>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</si>
  <si>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</si>
  <si>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</si>
  <si>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</si>
  <si>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</si>
  <si>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</si>
  <si>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</si>
  <si>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</si>
  <si>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</si>
  <si>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</si>
  <si>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</si>
  <si>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</si>
  <si>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</si>
  <si>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</si>
  <si>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</si>
  <si>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</si>
  <si>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</si>
  <si>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</si>
  <si>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</si>
  <si>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</si>
  <si>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</si>
  <si>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</si>
  <si>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</si>
  <si>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</si>
  <si>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</si>
  <si>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</si>
  <si>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</si>
  <si>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</si>
  <si>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</si>
  <si>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</si>
  <si>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</si>
  <si>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</si>
  <si>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</si>
  <si>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</si>
  <si>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</si>
  <si>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</si>
  <si>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</si>
  <si>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</si>
  <si>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</si>
  <si>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</si>
  <si>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</si>
  <si>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</si>
  <si>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</si>
  <si>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</si>
  <si>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</si>
  <si>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</si>
  <si>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</si>
  <si>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</si>
  <si>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</si>
  <si>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</si>
  <si>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</si>
  <si>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</si>
  <si>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</si>
  <si>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</si>
  <si>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</si>
  <si>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</si>
  <si>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</si>
  <si>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</si>
  <si>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</si>
  <si>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</si>
  <si>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</si>
  <si>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</si>
  <si>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</si>
  <si>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</si>
  <si>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</si>
  <si>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</si>
  <si>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</si>
  <si>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</si>
  <si>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</si>
  <si>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</si>
  <si>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</si>
  <si>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</si>
  <si>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</si>
  <si>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</si>
  <si>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</si>
  <si>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</si>
  <si>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</si>
  <si>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</si>
  <si>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</si>
  <si>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</si>
  <si>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</si>
  <si>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</si>
  <si>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</si>
  <si>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</si>
  <si>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</si>
  <si>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</si>
  <si>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</si>
  <si>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</si>
  <si>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</si>
  <si>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</si>
  <si>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</si>
  <si>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</si>
  <si>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</si>
  <si>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</si>
  <si>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</si>
  <si>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</si>
  <si>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</si>
  <si>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</si>
  <si>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</si>
  <si>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</si>
  <si>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</si>
  <si>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</si>
  <si>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</si>
  <si>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</si>
  <si>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</si>
  <si>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</si>
  <si>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</si>
  <si>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</si>
  <si>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</si>
  <si>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</si>
  <si>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</si>
  <si>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</si>
  <si>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</si>
  <si>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</si>
  <si>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</si>
  <si>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</si>
  <si>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</si>
  <si>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</si>
  <si>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</si>
  <si>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</si>
  <si>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</si>
  <si>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</si>
  <si>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</si>
  <si>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</si>
  <si>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</si>
  <si>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</si>
  <si>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</si>
  <si>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</si>
  <si>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</si>
  <si>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</si>
  <si>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</si>
  <si>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</si>
  <si>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</si>
  <si>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</si>
  <si>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</si>
  <si>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</si>
  <si>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</si>
  <si>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</si>
  <si>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</si>
  <si>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</si>
  <si>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</si>
  <si>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</si>
  <si>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</si>
  <si>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</si>
  <si>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</si>
  <si>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</si>
  <si>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</si>
  <si>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</si>
  <si>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</si>
  <si>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</si>
  <si>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</si>
  <si>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</si>
  <si>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</si>
  <si>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</si>
  <si>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</si>
  <si>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</si>
  <si>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</si>
  <si>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</si>
  <si>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</si>
  <si>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</si>
  <si>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</si>
  <si>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</si>
  <si>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</si>
  <si>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</si>
  <si>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</si>
  <si>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</si>
  <si>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</si>
  <si>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</si>
  <si>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</si>
  <si>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</si>
  <si>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</si>
  <si>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</si>
  <si>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</si>
  <si>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</si>
  <si>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</si>
  <si>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</si>
  <si>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</si>
  <si>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</si>
  <si>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</si>
  <si>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</si>
  <si>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</si>
  <si>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</si>
  <si>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</si>
  <si>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</si>
  <si>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</si>
  <si>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</si>
  <si>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</si>
  <si>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</si>
  <si>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</si>
  <si>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</si>
  <si>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</si>
  <si>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</si>
  <si>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</si>
  <si>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</si>
  <si>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</si>
  <si>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</si>
  <si>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</si>
  <si>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</si>
  <si>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</si>
  <si>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</si>
  <si>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</si>
  <si>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</si>
  <si>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</si>
  <si>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</si>
  <si>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</si>
  <si>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</si>
  <si>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</si>
  <si>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</si>
  <si>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</si>
  <si>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</si>
  <si>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</si>
  <si>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</si>
  <si>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</si>
  <si>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</si>
  <si>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</si>
  <si>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</si>
  <si>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</si>
  <si>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</si>
  <si>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</si>
  <si>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</si>
  <si>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</si>
  <si>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</si>
  <si>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</si>
  <si>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</si>
  <si>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</si>
  <si>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</si>
  <si>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</si>
  <si>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</si>
  <si>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</si>
  <si>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</si>
  <si>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</si>
  <si>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</si>
  <si>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</si>
  <si>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</si>
  <si>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</si>
  <si>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</si>
  <si>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</si>
  <si>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</si>
  <si>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</si>
  <si>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</si>
  <si>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</si>
  <si>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</si>
  <si>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</si>
  <si>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</si>
  <si>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</si>
  <si>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</si>
  <si>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</si>
  <si>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</si>
  <si>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</si>
  <si>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</si>
  <si>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</si>
  <si>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</si>
  <si>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</si>
  <si>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</si>
  <si>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</si>
  <si>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</si>
  <si>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</si>
  <si>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</si>
  <si>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</si>
  <si>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</si>
  <si>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</si>
  <si>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</si>
  <si>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</si>
  <si>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</si>
  <si>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</si>
  <si>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</si>
  <si>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</si>
  <si>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</si>
  <si>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</si>
  <si>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</si>
  <si>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</si>
  <si>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</si>
  <si>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</si>
  <si>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</si>
  <si>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</si>
  <si>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</si>
  <si>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</si>
  <si>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</si>
  <si>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</si>
  <si>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</si>
  <si>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</si>
  <si>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</si>
  <si>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</si>
  <si>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</si>
  <si>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</si>
  <si>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</si>
  <si>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</si>
  <si>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</si>
  <si>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</si>
  <si>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</si>
  <si>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</si>
  <si>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</si>
  <si>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</si>
  <si>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</si>
  <si>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</si>
  <si>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</si>
  <si>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</si>
  <si>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</si>
  <si>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</si>
  <si>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</si>
  <si>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</si>
  <si>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</si>
  <si>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</si>
  <si>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</si>
  <si>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</si>
  <si>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</si>
  <si>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</si>
  <si>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</si>
  <si>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</si>
  <si>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</si>
  <si>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</si>
  <si>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</si>
  <si>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</si>
  <si>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</si>
  <si>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</si>
  <si>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</si>
  <si>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</si>
  <si>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</si>
  <si>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</si>
  <si>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</si>
  <si>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</si>
  <si>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</si>
  <si>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</si>
  <si>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</si>
  <si>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</si>
  <si>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</si>
  <si>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</si>
  <si>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</si>
  <si>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</si>
  <si>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</si>
  <si>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</si>
  <si>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</si>
  <si>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</si>
  <si>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</si>
  <si>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</si>
  <si>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</si>
  <si>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</si>
  <si>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</si>
  <si>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</si>
  <si>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</si>
  <si>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</si>
  <si>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</si>
  <si>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</si>
  <si>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</si>
  <si>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</si>
  <si>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</si>
  <si>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</si>
  <si>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</si>
  <si>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</si>
  <si>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</si>
  <si>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</si>
  <si>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</si>
  <si>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</si>
  <si>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</si>
  <si>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</si>
  <si>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</si>
  <si>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</si>
  <si>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</si>
  <si>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</si>
  <si>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</si>
  <si>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</si>
  <si>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</si>
  <si>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</si>
  <si>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</si>
  <si>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</si>
  <si>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</si>
  <si>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</si>
  <si>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</si>
  <si>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</si>
  <si>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</si>
  <si>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</si>
  <si>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</si>
  <si>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</si>
  <si>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</si>
  <si>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</si>
  <si>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</si>
  <si>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</si>
  <si>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</si>
  <si>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</si>
  <si>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</si>
  <si>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</si>
  <si>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</si>
  <si>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</si>
  <si>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</si>
  <si>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</si>
  <si>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</si>
  <si>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</si>
  <si>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</si>
  <si>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</si>
  <si>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</si>
  <si>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</si>
  <si>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</si>
  <si>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</si>
  <si>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</si>
  <si>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</si>
  <si>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</si>
  <si>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</si>
  <si>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</si>
  <si>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</si>
  <si>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</si>
  <si>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</si>
  <si>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</si>
  <si>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</si>
  <si>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</si>
  <si>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</si>
  <si>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</si>
  <si>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</si>
  <si>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</si>
  <si>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</si>
  <si>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</si>
  <si>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</si>
  <si>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</si>
  <si>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</si>
  <si>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</si>
  <si>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</si>
  <si>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</si>
  <si>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</si>
  <si>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</si>
  <si>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</si>
  <si>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</si>
  <si>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</si>
  <si>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</si>
  <si>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</si>
  <si>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</si>
  <si>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</si>
  <si>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</si>
  <si>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</si>
  <si>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</si>
  <si>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</si>
  <si>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</si>
  <si>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</si>
  <si>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</si>
  <si>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</si>
  <si>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</si>
  <si>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</si>
  <si>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</si>
  <si>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</si>
  <si>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</si>
  <si>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</si>
  <si>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</si>
  <si>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</si>
  <si>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</si>
  <si>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</si>
  <si>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</si>
  <si>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</si>
  <si>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</si>
  <si>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</si>
  <si>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</si>
  <si>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</si>
  <si>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</si>
  <si>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</si>
  <si>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</si>
  <si>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</si>
  <si>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</si>
  <si>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</si>
  <si>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</si>
  <si>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</si>
  <si>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</si>
  <si>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</si>
  <si>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</si>
  <si>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</si>
  <si>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</si>
  <si>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</si>
  <si>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</si>
  <si>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</si>
  <si>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</si>
  <si>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</si>
  <si>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</si>
  <si>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</si>
  <si>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</si>
  <si>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</si>
  <si>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</si>
  <si>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</si>
  <si>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</si>
  <si>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</si>
  <si>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</si>
  <si>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</si>
  <si>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</si>
  <si>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</si>
  <si>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</si>
  <si>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</si>
  <si>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</si>
  <si>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</si>
  <si>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</si>
  <si>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</si>
  <si>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</si>
  <si>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</si>
  <si>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</si>
  <si>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</si>
  <si>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</si>
  <si>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</si>
  <si>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</si>
  <si>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</si>
  <si>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</si>
  <si>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</si>
  <si>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</si>
  <si>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</si>
  <si>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</si>
  <si>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</si>
  <si>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</si>
  <si>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</si>
  <si>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</si>
  <si>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</si>
  <si>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</si>
  <si>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</si>
  <si>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</si>
  <si>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</si>
  <si>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</si>
  <si>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</si>
  <si>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</si>
  <si>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</si>
  <si>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</si>
  <si>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</si>
  <si>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</si>
  <si>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</si>
  <si>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</si>
  <si>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</si>
  <si>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</si>
  <si>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</si>
  <si>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</si>
  <si>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</si>
  <si>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</si>
  <si>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</si>
  <si>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</si>
  <si>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</si>
  <si>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</si>
  <si>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</si>
  <si>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</si>
  <si>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</si>
  <si>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</si>
  <si>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</si>
  <si>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</si>
  <si>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</si>
  <si>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</si>
  <si>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</si>
  <si>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</si>
  <si>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</si>
  <si>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</si>
  <si>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</si>
  <si>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</si>
  <si>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</si>
  <si>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</si>
  <si>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</si>
  <si>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</si>
  <si>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</si>
  <si>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</si>
  <si>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</si>
  <si>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</si>
  <si>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</si>
  <si>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</si>
  <si>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</si>
  <si>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</si>
  <si>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</si>
  <si>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</si>
  <si>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</si>
  <si>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</si>
  <si>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</si>
  <si>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</si>
  <si>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</si>
  <si>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</si>
  <si>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</si>
  <si>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</si>
  <si>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</si>
  <si>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</si>
  <si>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</si>
  <si>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</si>
  <si>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</si>
  <si>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</si>
  <si>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</si>
  <si>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</si>
  <si>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</si>
  <si>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</si>
  <si>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</si>
  <si>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</si>
  <si>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</si>
  <si>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</si>
  <si>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</si>
  <si>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</si>
  <si>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</si>
  <si>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</si>
  <si>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</si>
  <si>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</si>
  <si>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</si>
  <si>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</si>
  <si>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</si>
  <si>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</si>
  <si>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</si>
  <si>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</si>
  <si>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</si>
  <si>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</si>
  <si>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</si>
  <si>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</si>
  <si>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</si>
  <si>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</si>
  <si>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</si>
  <si>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</si>
  <si>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</si>
  <si>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</si>
  <si>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</si>
  <si>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</si>
  <si>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</si>
  <si>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</si>
  <si>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</si>
  <si>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</si>
  <si>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</si>
  <si>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</si>
  <si>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</si>
  <si>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</si>
  <si>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</si>
  <si>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</si>
  <si>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</si>
  <si>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</si>
  <si>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</si>
  <si>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</si>
  <si>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</si>
  <si>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</si>
  <si>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</si>
  <si>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</si>
  <si>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</si>
  <si>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</si>
  <si>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</si>
  <si>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</si>
  <si>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</si>
  <si>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</si>
  <si>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</si>
  <si>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</si>
  <si>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</si>
  <si>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</si>
  <si>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</si>
  <si>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</si>
  <si>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</si>
  <si>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</si>
  <si>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</si>
  <si>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</si>
  <si>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</si>
  <si>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</si>
  <si>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</si>
  <si>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</si>
  <si>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</si>
  <si>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</si>
  <si>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</si>
  <si>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</si>
  <si>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</si>
  <si>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</si>
  <si>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</si>
  <si>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</si>
  <si>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</si>
  <si>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</si>
  <si>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</si>
  <si>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</si>
  <si>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</si>
  <si>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</si>
  <si>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</si>
  <si>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</si>
  <si>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</si>
  <si>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</si>
  <si>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</si>
  <si>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</si>
  <si>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</si>
  <si>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</si>
  <si>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</si>
  <si>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</si>
  <si>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</si>
  <si>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</si>
  <si>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</si>
  <si>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</si>
  <si>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</si>
  <si>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</si>
  <si>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</si>
  <si>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</si>
  <si>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</si>
  <si>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</si>
  <si>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</si>
  <si>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</si>
  <si>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</si>
  <si>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</si>
  <si>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</si>
  <si>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</si>
  <si>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</si>
  <si>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</si>
  <si>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</si>
  <si>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</si>
  <si>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</si>
  <si>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</si>
  <si>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</si>
  <si>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</si>
  <si>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</si>
  <si>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</si>
  <si>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</si>
  <si>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</si>
  <si>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</si>
  <si>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</si>
  <si>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</si>
  <si>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</si>
  <si>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</si>
  <si>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</si>
  <si>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</si>
  <si>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</si>
  <si>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</si>
  <si>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</si>
  <si>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</si>
  <si>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</si>
  <si>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</si>
  <si>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</si>
  <si>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</si>
  <si>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</si>
  <si>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</si>
  <si>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</si>
  <si>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</si>
  <si>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</si>
  <si>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</si>
  <si>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</si>
  <si>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</si>
  <si>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</si>
  <si>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</si>
  <si>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</si>
  <si>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</si>
  <si>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</si>
  <si>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</si>
  <si>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</si>
  <si>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</si>
  <si>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</si>
  <si>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</si>
  <si>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</si>
  <si>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</si>
  <si>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</si>
  <si>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</si>
  <si>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</si>
  <si>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</si>
  <si>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</si>
  <si>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</si>
  <si>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</si>
  <si>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</si>
  <si>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</si>
  <si>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</si>
  <si>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</si>
  <si>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</si>
  <si>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</si>
  <si>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</si>
  <si>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</si>
  <si>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</si>
  <si>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</si>
  <si>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</si>
  <si>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</si>
  <si>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</si>
  <si>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</si>
  <si>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</si>
  <si>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</si>
  <si>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</si>
  <si>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</si>
  <si>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</si>
  <si>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</si>
  <si>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</si>
  <si>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</si>
  <si>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</si>
  <si>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</si>
  <si>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</si>
  <si>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</si>
  <si>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</si>
  <si>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</si>
  <si>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</si>
  <si>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</si>
  <si>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</si>
  <si>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</si>
  <si>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</si>
  <si>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</si>
  <si>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</si>
  <si>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</si>
  <si>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</si>
  <si>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</si>
  <si>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</si>
  <si>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</si>
  <si>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</si>
  <si>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</si>
  <si>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</si>
  <si>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</si>
  <si>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</si>
  <si>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</si>
  <si>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</si>
  <si>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</si>
  <si>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</si>
  <si>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</si>
  <si>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</si>
  <si>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</si>
  <si>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</si>
  <si>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</si>
  <si>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</si>
  <si>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</si>
  <si>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</si>
  <si>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</si>
  <si>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</si>
  <si>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</si>
  <si>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</si>
  <si>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</si>
  <si>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</si>
  <si>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</si>
  <si>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</si>
  <si>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</si>
  <si>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</si>
  <si>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</si>
  <si>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</si>
  <si>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</si>
  <si>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</si>
  <si>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</si>
  <si>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</si>
  <si>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</si>
  <si>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</si>
  <si>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</si>
  <si>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</si>
  <si>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</si>
  <si>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</si>
  <si>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</si>
  <si>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</si>
  <si>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</si>
  <si>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</si>
  <si>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</si>
  <si>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</si>
  <si>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</si>
  <si>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</si>
  <si>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</si>
  <si>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</si>
  <si>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</si>
  <si>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</si>
  <si>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</si>
  <si>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</si>
  <si>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</si>
  <si>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</si>
  <si>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</si>
  <si>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</si>
  <si>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</si>
  <si>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</si>
  <si>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</si>
  <si>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</si>
  <si>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</si>
  <si>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</si>
  <si>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</si>
  <si>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</si>
  <si>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</si>
  <si>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</si>
  <si>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</si>
  <si>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</si>
  <si>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</si>
  <si>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</si>
  <si>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</si>
  <si>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</si>
  <si>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</si>
  <si>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</si>
  <si>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</si>
  <si>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</si>
  <si>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</si>
  <si>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</si>
  <si>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</si>
  <si>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</si>
  <si>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</si>
  <si>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</si>
  <si>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</si>
  <si>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</si>
  <si>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</si>
  <si>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</si>
  <si>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</si>
  <si>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</si>
  <si>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</si>
  <si>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</si>
  <si>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</si>
  <si>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</si>
  <si>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</si>
  <si>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</si>
  <si>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</si>
  <si>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</si>
  <si>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</si>
  <si>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</si>
  <si>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</si>
  <si>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</si>
  <si>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</si>
  <si>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</si>
  <si>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</si>
  <si>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</si>
  <si>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</si>
  <si>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</si>
  <si>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</si>
  <si>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</si>
  <si>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</si>
  <si>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</si>
  <si>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</si>
  <si>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</si>
  <si>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</si>
  <si>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</si>
  <si>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</si>
  <si>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</si>
  <si>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</si>
  <si>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</si>
  <si>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</si>
  <si>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</si>
  <si>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</si>
  <si>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</si>
  <si>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</si>
  <si>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</si>
  <si>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</si>
  <si>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</si>
  <si>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</si>
  <si>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</si>
  <si>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</si>
  <si>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</si>
  <si>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</si>
  <si>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</si>
  <si>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</si>
  <si>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</si>
  <si>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</si>
  <si>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</si>
  <si>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</si>
  <si>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</si>
  <si>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</si>
  <si>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</si>
  <si>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</si>
  <si>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</si>
  <si>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</si>
  <si>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</si>
  <si>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</si>
  <si>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</si>
  <si>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</si>
  <si>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</si>
  <si>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</si>
  <si>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</si>
  <si>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</si>
  <si>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</si>
  <si>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</si>
  <si>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</si>
  <si>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</si>
  <si>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</si>
  <si>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</si>
  <si>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</si>
  <si>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</si>
  <si>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</si>
  <si>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</si>
  <si>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</si>
  <si>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</si>
  <si>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</si>
  <si>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</si>
  <si>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</si>
  <si>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</si>
  <si>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</si>
  <si>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</si>
  <si>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</si>
  <si>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</si>
  <si>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</si>
  <si>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</si>
  <si>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</si>
  <si>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</si>
  <si>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</si>
  <si>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</si>
  <si>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</si>
  <si>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</si>
  <si>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</si>
  <si>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</si>
  <si>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</si>
  <si>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</si>
  <si>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</si>
  <si>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</si>
  <si>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</si>
  <si>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</si>
  <si>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</si>
  <si>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</si>
  <si>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</si>
  <si>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</si>
  <si>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</si>
  <si>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</si>
  <si>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</si>
  <si>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</si>
  <si>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</si>
  <si>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</si>
  <si>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</si>
  <si>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</si>
  <si>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</si>
  <si>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</si>
  <si>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</si>
  <si>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</si>
  <si>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</si>
  <si>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</si>
  <si>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</si>
  <si>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</si>
  <si>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</si>
  <si>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</si>
  <si>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</si>
  <si>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</si>
  <si>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</si>
  <si>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</si>
  <si>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</si>
  <si>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</si>
  <si>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</si>
  <si>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</si>
  <si>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</si>
  <si>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</si>
  <si>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</si>
  <si>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</si>
  <si>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</si>
  <si>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</si>
  <si>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</si>
  <si>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</si>
  <si>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</si>
  <si>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</si>
  <si>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</si>
  <si>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</si>
  <si>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</si>
  <si>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</si>
  <si>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</si>
  <si>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</si>
  <si>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</si>
  <si>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</si>
  <si>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</si>
  <si>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</si>
  <si>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</si>
  <si>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</si>
  <si>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</si>
  <si>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</si>
  <si>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</si>
  <si>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</si>
  <si>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</si>
  <si>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</si>
  <si>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</si>
  <si>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</si>
  <si>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</si>
  <si>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</si>
  <si>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</si>
  <si>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</si>
  <si>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</si>
  <si>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</si>
  <si>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</si>
  <si>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</si>
  <si>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</si>
  <si>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</si>
  <si>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</si>
  <si>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</si>
  <si>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</si>
  <si>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</si>
  <si>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</si>
  <si>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</si>
  <si>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</si>
  <si>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</si>
  <si>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</si>
  <si>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</si>
  <si>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</si>
  <si>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</si>
  <si>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</si>
  <si>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</si>
  <si>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</si>
  <si>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</si>
  <si>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</si>
  <si>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</si>
  <si>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</si>
  <si>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</si>
  <si>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</si>
  <si>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</si>
  <si>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</si>
  <si>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</si>
  <si>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</si>
  <si>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</si>
  <si>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</si>
  <si>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</si>
  <si>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</si>
  <si>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</si>
  <si>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</si>
  <si>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</si>
  <si>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</si>
  <si>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</si>
  <si>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</si>
  <si>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</si>
  <si>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</si>
  <si>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</si>
  <si>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</si>
  <si>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</si>
  <si>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</si>
  <si>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</si>
  <si>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</si>
  <si>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</si>
  <si>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</si>
  <si>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</si>
  <si>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</si>
  <si>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</si>
  <si>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</si>
  <si>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</si>
  <si>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</si>
  <si>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</si>
  <si>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</si>
  <si>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</si>
  <si>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</si>
  <si>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</si>
  <si>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</si>
  <si>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</si>
  <si>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</si>
  <si>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</si>
  <si>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</si>
  <si>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</si>
  <si>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</si>
  <si>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</si>
  <si>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</si>
  <si>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</si>
  <si>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</si>
  <si>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</si>
  <si>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</si>
  <si>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</si>
  <si>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</si>
  <si>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</si>
  <si>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</si>
  <si>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</si>
  <si>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</si>
  <si>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</si>
  <si>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</si>
  <si>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</si>
  <si>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</si>
  <si>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</si>
  <si>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</si>
  <si>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</si>
  <si>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</si>
  <si>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</si>
  <si>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</si>
  <si>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</si>
  <si>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</si>
  <si>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</si>
  <si>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</si>
  <si>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</si>
  <si>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</si>
  <si>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</si>
  <si>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</si>
  <si>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</si>
  <si>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</si>
  <si>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</si>
  <si>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</si>
  <si>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</si>
  <si>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</si>
  <si>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</si>
  <si>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</si>
  <si>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</si>
  <si>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</si>
  <si>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</si>
  <si>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</si>
  <si>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</si>
  <si>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</si>
  <si>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</si>
  <si>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</si>
  <si>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</si>
  <si>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</si>
  <si>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</si>
  <si>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</si>
  <si>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</si>
  <si>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</si>
  <si>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</si>
  <si>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</si>
  <si>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</si>
  <si>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</si>
  <si>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</si>
  <si>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</si>
  <si>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</si>
  <si>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</si>
  <si>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</si>
  <si>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</si>
  <si>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</si>
  <si>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</si>
  <si>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</si>
  <si>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</si>
  <si>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</si>
  <si>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</si>
  <si>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</si>
  <si>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</si>
  <si>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</si>
  <si>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</si>
  <si>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</si>
  <si>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</si>
  <si>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</si>
  <si>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</si>
  <si>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</si>
  <si>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</si>
  <si>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</si>
  <si>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</si>
  <si>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</si>
  <si>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</si>
  <si>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</si>
  <si>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</si>
  <si>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</si>
  <si>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</si>
  <si>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</si>
  <si>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</si>
  <si>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</si>
  <si>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</si>
  <si>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</si>
  <si>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</si>
  <si>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</si>
  <si>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</si>
  <si>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</si>
  <si>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</si>
  <si>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</si>
  <si>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</si>
  <si>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</si>
  <si>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</si>
  <si>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</si>
  <si>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</si>
  <si>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</si>
  <si>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</si>
  <si>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</si>
  <si>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</si>
  <si>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</si>
  <si>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</si>
  <si>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</si>
  <si>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</si>
  <si>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</si>
  <si>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</si>
  <si>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</si>
  <si>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</si>
  <si>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</si>
  <si>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</si>
  <si>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</si>
  <si>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</si>
  <si>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</si>
  <si>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</si>
  <si>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</si>
  <si>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</si>
  <si>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</si>
  <si>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</si>
  <si>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</si>
  <si>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</si>
  <si>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</si>
  <si>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</si>
  <si>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</si>
  <si>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</si>
  <si>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</si>
  <si>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</si>
  <si>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</si>
  <si>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</si>
  <si>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</si>
  <si>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</si>
  <si>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</si>
  <si>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</si>
  <si>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</si>
  <si>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</si>
  <si>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</si>
  <si>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</si>
  <si>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</si>
  <si>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</si>
  <si>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</si>
  <si>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</si>
  <si>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</si>
  <si>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</si>
  <si>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</si>
  <si>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</si>
  <si>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</si>
  <si>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</si>
  <si>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</si>
  <si>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</si>
  <si>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</si>
  <si>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</si>
  <si>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</si>
  <si>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</si>
  <si>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</si>
  <si>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</si>
  <si>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</si>
  <si>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</si>
  <si>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</si>
  <si>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</si>
  <si>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</si>
  <si>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</si>
  <si>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</si>
  <si>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</si>
  <si>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</si>
  <si>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</si>
  <si>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</si>
  <si>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</si>
  <si>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</si>
  <si>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</si>
  <si>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</si>
  <si>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</si>
  <si>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</si>
  <si>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</si>
  <si>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</si>
  <si>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</si>
  <si>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</si>
  <si>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</si>
  <si>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</si>
  <si>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</si>
  <si>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</si>
  <si>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</si>
  <si>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</si>
  <si>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</si>
  <si>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</si>
  <si>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</si>
  <si>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</si>
  <si>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</si>
  <si>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</si>
  <si>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</si>
  <si>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</si>
  <si>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</si>
  <si>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</si>
  <si>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</si>
  <si>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</si>
  <si>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</si>
  <si>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</si>
  <si>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</si>
  <si>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</si>
  <si>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</si>
  <si>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</si>
  <si>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</si>
  <si>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</si>
  <si>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</si>
  <si>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</si>
  <si>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</si>
  <si>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</si>
  <si>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</si>
  <si>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</si>
  <si>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</si>
  <si>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</si>
  <si>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</si>
  <si>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</si>
  <si>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</si>
  <si>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</si>
  <si>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</si>
  <si>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</si>
  <si>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</si>
  <si>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</si>
  <si>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</si>
  <si>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</si>
  <si>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</si>
  <si>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</si>
  <si>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</si>
  <si>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</si>
  <si>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</si>
  <si>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</si>
  <si>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</si>
  <si>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</si>
  <si>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</si>
  <si>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</si>
  <si>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</si>
  <si>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</si>
  <si>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</si>
  <si>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</si>
  <si>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</si>
  <si>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</si>
  <si>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</si>
  <si>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</si>
  <si>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</si>
  <si>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</si>
  <si>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</si>
  <si>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</si>
  <si>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</si>
  <si>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</si>
  <si>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</si>
  <si>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</si>
  <si>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</si>
  <si>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</si>
  <si>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</si>
  <si>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</si>
  <si>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</si>
  <si>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</si>
  <si>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</si>
  <si>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</si>
  <si>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</si>
  <si>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</si>
  <si>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</si>
  <si>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</si>
  <si>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</si>
  <si>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</si>
  <si>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</si>
  <si>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</si>
  <si>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</si>
  <si>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</si>
  <si>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</si>
  <si>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</si>
  <si>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</si>
  <si>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</si>
  <si>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</si>
  <si>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</si>
  <si>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</si>
  <si>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</si>
  <si>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</si>
  <si>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</si>
  <si>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</si>
  <si>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</si>
  <si>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</si>
  <si>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</si>
  <si>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</si>
  <si>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</si>
  <si>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</si>
  <si>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</si>
  <si>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</si>
  <si>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</si>
  <si>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</si>
  <si>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</si>
  <si>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</si>
  <si>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</si>
  <si>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</si>
  <si>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</si>
  <si>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</si>
  <si>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</si>
  <si>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</si>
  <si>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</si>
  <si>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</si>
  <si>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</si>
  <si>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</si>
  <si>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</si>
  <si>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</si>
  <si>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</si>
  <si>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</si>
  <si>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</si>
  <si>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</si>
  <si>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</si>
  <si>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</si>
  <si>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</si>
  <si>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</si>
  <si>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</si>
  <si>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</si>
  <si>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</si>
  <si>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</si>
  <si>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</si>
  <si>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</si>
  <si>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</si>
  <si>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</si>
  <si>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</si>
  <si>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</si>
  <si>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</si>
  <si>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</si>
  <si>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</si>
  <si>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</si>
  <si>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</si>
  <si>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</si>
  <si>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</si>
  <si>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</si>
  <si>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</si>
  <si>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</si>
  <si>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</si>
  <si>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</si>
  <si>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</si>
  <si>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</si>
  <si>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</si>
  <si>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</si>
  <si>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</si>
  <si>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</si>
  <si>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</si>
  <si>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</si>
  <si>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</si>
  <si>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</si>
  <si>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</si>
  <si>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</si>
  <si>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</si>
  <si>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</si>
  <si>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</si>
  <si>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</si>
  <si>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</si>
  <si>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</si>
  <si>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</si>
  <si>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</si>
  <si>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</si>
  <si>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</si>
  <si>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</si>
  <si>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</si>
  <si>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</si>
  <si>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</si>
  <si>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</si>
  <si>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</si>
  <si>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</si>
  <si>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</si>
  <si>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</si>
  <si>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</si>
  <si>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</si>
  <si>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</si>
  <si>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</si>
  <si>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</si>
  <si>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</si>
  <si>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</si>
  <si>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</si>
  <si>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</si>
  <si>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</si>
  <si>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</si>
  <si>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</si>
  <si>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</si>
  <si>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</si>
  <si>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</si>
  <si>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</si>
  <si>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</si>
  <si>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</si>
  <si>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</si>
  <si>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</si>
  <si>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</si>
  <si>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</si>
  <si>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</si>
  <si>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</si>
  <si>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</si>
  <si>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</si>
  <si>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</si>
  <si>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</si>
  <si>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</si>
  <si>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</si>
  <si>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</si>
  <si>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</si>
  <si>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</si>
  <si>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</si>
  <si>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</si>
  <si>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</si>
  <si>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</si>
  <si>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</si>
  <si>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</si>
  <si>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</si>
  <si>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</si>
  <si>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</si>
  <si>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</si>
  <si>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</si>
  <si>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</si>
  <si>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</si>
  <si>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</si>
  <si>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</si>
  <si>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</si>
  <si>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</si>
  <si>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</si>
  <si>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</si>
  <si>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</si>
  <si>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</si>
  <si>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</si>
  <si>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</si>
  <si>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</si>
  <si>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</si>
  <si>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</si>
  <si>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</si>
  <si>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</si>
  <si>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</si>
  <si>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</si>
  <si>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</si>
  <si>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</si>
  <si>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</si>
  <si>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</si>
  <si>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</si>
  <si>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</si>
  <si>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</si>
  <si>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</si>
  <si>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</si>
  <si>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</si>
  <si>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</si>
  <si>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</si>
  <si>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</si>
  <si>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</si>
  <si>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</si>
  <si>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</si>
  <si>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</si>
  <si>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</si>
  <si>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</si>
  <si>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</si>
  <si>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</si>
  <si>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</si>
  <si>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</si>
  <si>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</si>
  <si>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</si>
  <si>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</si>
  <si>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</si>
  <si>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</si>
  <si>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</si>
  <si>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</si>
  <si>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</si>
  <si>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</si>
  <si>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</si>
  <si>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</si>
  <si>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</si>
  <si>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</si>
  <si>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</si>
  <si>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</si>
  <si>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</si>
  <si>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</si>
  <si>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</si>
  <si>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</si>
  <si>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</si>
  <si>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</si>
  <si>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</si>
  <si>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</si>
  <si>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</si>
  <si>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</si>
  <si>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</si>
  <si>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</si>
  <si>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</si>
  <si>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</si>
  <si>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</si>
  <si>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</si>
  <si>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</si>
  <si>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</si>
  <si>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</si>
  <si>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</si>
  <si>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</si>
  <si>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</si>
  <si>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</si>
  <si>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</si>
  <si>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</si>
  <si>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</si>
  <si>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</si>
  <si>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</si>
  <si>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</si>
  <si>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</si>
  <si>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</si>
  <si>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</si>
  <si>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</si>
  <si>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</si>
  <si>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</si>
  <si>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</si>
  <si>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</si>
  <si>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</si>
  <si>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</si>
  <si>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</si>
  <si>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</si>
  <si>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</si>
  <si>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</si>
  <si>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</si>
  <si>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</si>
  <si>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</si>
  <si>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</si>
  <si>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</si>
  <si>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</si>
  <si>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</si>
  <si>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</si>
  <si>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</si>
  <si>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</si>
  <si>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</si>
  <si>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</si>
  <si>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</si>
  <si>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</si>
  <si>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</si>
  <si>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</si>
  <si>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</si>
  <si>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</si>
  <si>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</si>
  <si>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</si>
  <si>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</si>
  <si>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</si>
  <si>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</si>
  <si>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</si>
  <si>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</si>
  <si>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</si>
  <si>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</si>
  <si>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</si>
  <si>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</si>
  <si>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</si>
  <si>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</si>
  <si>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</si>
  <si>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</si>
  <si>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</si>
  <si>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</si>
  <si>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</si>
  <si>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</si>
  <si>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</si>
  <si>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</si>
  <si>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</si>
  <si>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</si>
  <si>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</si>
  <si>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</si>
  <si>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</si>
  <si>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</si>
  <si>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</si>
  <si>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</si>
  <si>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</si>
  <si>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</si>
  <si>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</si>
  <si>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</si>
  <si>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</si>
  <si>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</si>
  <si>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</si>
  <si>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</si>
  <si>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</si>
  <si>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</si>
  <si>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</si>
  <si>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</si>
  <si>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</si>
  <si>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</si>
  <si>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</si>
  <si>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</si>
  <si>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</si>
  <si>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</si>
  <si>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</si>
  <si>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</si>
  <si>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</si>
  <si>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</si>
  <si>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</si>
  <si>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</si>
  <si>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</si>
  <si>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</si>
  <si>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</si>
  <si>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</si>
  <si>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</si>
  <si>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</si>
  <si>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</si>
  <si>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</si>
  <si>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</si>
  <si>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</si>
  <si>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</si>
  <si>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</si>
  <si>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</si>
  <si>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</si>
  <si>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</si>
  <si>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</si>
  <si>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</si>
  <si>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</si>
  <si>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</si>
  <si>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</si>
  <si>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</si>
  <si>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</si>
  <si>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</si>
  <si>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</si>
  <si>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</si>
  <si>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</si>
  <si>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</si>
  <si>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</si>
  <si>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</si>
  <si>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</si>
  <si>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</si>
  <si>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</si>
  <si>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</si>
  <si>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</si>
  <si>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</si>
  <si>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</si>
  <si>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</si>
  <si>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</si>
  <si>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</si>
  <si>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</si>
  <si>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</si>
  <si>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</si>
  <si>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</si>
  <si>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</si>
  <si>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</si>
  <si>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</si>
  <si>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</si>
  <si>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</si>
  <si>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</si>
  <si>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</si>
  <si>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</si>
  <si>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</si>
  <si>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</si>
  <si>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</si>
  <si>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</si>
  <si>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</si>
  <si>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</si>
  <si>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</si>
  <si>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</si>
  <si>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</si>
  <si>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</si>
  <si>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</si>
  <si>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</si>
  <si>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</si>
  <si>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</si>
  <si>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</si>
  <si>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</si>
  <si>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</si>
  <si>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</si>
  <si>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</si>
  <si>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</si>
  <si>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</si>
  <si>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</si>
  <si>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</si>
  <si>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</si>
  <si>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</si>
  <si>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</si>
  <si>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</si>
  <si>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</si>
  <si>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</si>
  <si>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</si>
  <si>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</si>
  <si>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</si>
  <si>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</si>
  <si>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</si>
  <si>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</si>
  <si>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</si>
  <si>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</si>
  <si>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</si>
  <si>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</si>
  <si>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</si>
  <si>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</si>
  <si>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</si>
  <si>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</si>
  <si>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</si>
  <si>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</si>
  <si>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</si>
  <si>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</si>
  <si>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</si>
  <si>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</si>
  <si>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</si>
  <si>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</si>
  <si>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</si>
  <si>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</si>
  <si>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</si>
  <si>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</si>
  <si>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</si>
  <si>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</si>
  <si>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</si>
  <si>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</si>
  <si>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</si>
  <si>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</si>
  <si>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</si>
  <si>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</si>
  <si>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</si>
  <si>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</si>
  <si>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</si>
  <si>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</si>
  <si>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</si>
  <si>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</si>
  <si>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</si>
  <si>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</si>
  <si>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</si>
  <si>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</si>
  <si>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</si>
  <si>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</si>
  <si>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</si>
  <si>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</si>
  <si>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</si>
  <si>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</si>
  <si>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</si>
  <si>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</si>
  <si>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</si>
  <si>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</si>
  <si>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</si>
  <si>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</si>
  <si>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</si>
  <si>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</si>
  <si>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</si>
  <si>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</si>
  <si>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</si>
  <si>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</si>
  <si>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</si>
  <si>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</si>
  <si>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</si>
  <si>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</si>
  <si>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</si>
  <si>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</si>
  <si>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</si>
  <si>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</si>
  <si>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</si>
  <si>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</si>
  <si>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</si>
  <si>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</si>
  <si>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</si>
  <si>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</si>
  <si>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</si>
  <si>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</si>
  <si>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</si>
  <si>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</si>
  <si>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</si>
  <si>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</si>
  <si>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</si>
  <si>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</si>
  <si>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</si>
  <si>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</si>
  <si>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</si>
  <si>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</si>
  <si>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</si>
  <si>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</si>
  <si>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</si>
  <si>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</si>
  <si>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</si>
  <si>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</si>
  <si>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</si>
  <si>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</si>
  <si>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</si>
  <si>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</si>
  <si>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</si>
  <si>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</si>
  <si>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</si>
  <si>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</si>
  <si>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</si>
  <si>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</si>
  <si>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</si>
  <si>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</si>
  <si>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</si>
  <si>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</si>
  <si>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</si>
  <si>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</si>
  <si>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</si>
  <si>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</si>
  <si>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</si>
  <si>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</si>
  <si>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</si>
  <si>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</si>
  <si>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</si>
  <si>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</si>
  <si>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</si>
  <si>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</si>
  <si>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</si>
  <si>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</si>
  <si>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</si>
  <si>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</si>
  <si>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</si>
  <si>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</si>
  <si>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</si>
  <si>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</si>
  <si>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</si>
  <si>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</si>
  <si>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</si>
  <si>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</si>
  <si>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</si>
  <si>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</si>
  <si>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</si>
  <si>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</si>
  <si>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</si>
  <si>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</si>
  <si>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</si>
  <si>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</si>
  <si>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</si>
  <si>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</si>
  <si>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</si>
  <si>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</si>
  <si>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</si>
  <si>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</si>
  <si>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</si>
  <si>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</si>
  <si>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</si>
  <si>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</si>
  <si>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</si>
  <si>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</si>
  <si>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</si>
  <si>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</si>
  <si>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</si>
  <si>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</si>
  <si>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</si>
  <si>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</si>
  <si>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</si>
  <si>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</si>
  <si>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</si>
  <si>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</si>
  <si>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</si>
  <si>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</si>
  <si>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</si>
  <si>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</si>
  <si>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</si>
  <si>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</si>
  <si>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</si>
  <si>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</si>
  <si>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</si>
  <si>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</si>
  <si>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</si>
  <si>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</si>
  <si>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</si>
  <si>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</si>
  <si>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</si>
  <si>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</si>
  <si>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</si>
  <si>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</si>
  <si>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</si>
  <si>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</si>
  <si>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</si>
  <si>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</si>
  <si>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</si>
  <si>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</si>
  <si>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</si>
  <si>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</si>
  <si>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</si>
  <si>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</si>
  <si>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</si>
  <si>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</si>
  <si>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</si>
  <si>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</si>
  <si>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</si>
  <si>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</si>
  <si>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</si>
  <si>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</si>
  <si>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</si>
  <si>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</si>
  <si>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</si>
  <si>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</si>
  <si>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</si>
  <si>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</si>
  <si>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</si>
  <si>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</si>
  <si>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</si>
  <si>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</si>
  <si>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</si>
  <si>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</si>
  <si>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</si>
  <si>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</si>
  <si>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</si>
  <si>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</si>
  <si>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</si>
  <si>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</si>
  <si>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</si>
  <si>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</si>
  <si>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</si>
  <si>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</si>
  <si>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</si>
  <si>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</si>
  <si>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</si>
  <si>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</si>
  <si>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</si>
  <si>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</si>
  <si>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</si>
  <si>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</si>
  <si>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</si>
  <si>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</si>
  <si>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</si>
  <si>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</si>
  <si>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</si>
  <si>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</si>
  <si>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</si>
  <si>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</si>
  <si>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</si>
  <si>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</si>
  <si>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</si>
  <si>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</si>
  <si>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</si>
  <si>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</si>
  <si>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</si>
  <si>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</si>
  <si>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</si>
  <si>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</si>
  <si>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</si>
  <si>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</si>
  <si>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</si>
  <si>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</si>
  <si>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</si>
  <si>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</si>
  <si>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</si>
  <si>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</si>
  <si>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</si>
  <si>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</si>
  <si>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</si>
  <si>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</si>
  <si>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</si>
  <si>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</si>
  <si>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</si>
  <si>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</si>
  <si>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</si>
  <si>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</si>
  <si>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</si>
  <si>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</si>
  <si>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</si>
  <si>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</si>
  <si>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</si>
  <si>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</si>
  <si>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</si>
  <si>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</si>
  <si>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</si>
  <si>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</si>
  <si>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</si>
  <si>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</si>
  <si>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</si>
  <si>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</si>
  <si>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</si>
  <si>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</si>
  <si>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</si>
  <si>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</si>
  <si>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</si>
  <si>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</si>
  <si>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</si>
  <si>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</si>
  <si>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</si>
  <si>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</si>
  <si>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</si>
  <si>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</si>
  <si>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</si>
  <si>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</si>
  <si>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</si>
  <si>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</si>
  <si>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</si>
  <si>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</si>
  <si>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</si>
  <si>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</si>
  <si>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</si>
  <si>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</si>
  <si>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</si>
  <si>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</si>
  <si>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</si>
  <si>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</si>
  <si>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</si>
  <si>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</si>
  <si>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</si>
  <si>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</si>
  <si>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</si>
  <si>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</si>
  <si>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</si>
  <si>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</si>
  <si>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</si>
  <si>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</si>
  <si>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</si>
  <si>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</si>
  <si>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</si>
  <si>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</si>
  <si>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</si>
  <si>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</si>
  <si>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</si>
  <si>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</si>
  <si>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</si>
  <si>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</si>
  <si>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</si>
  <si>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</si>
  <si>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</si>
  <si>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</si>
  <si>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</si>
  <si>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</si>
  <si>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</si>
  <si>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</si>
  <si>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</si>
  <si>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</si>
  <si>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</si>
  <si>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</si>
  <si>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</si>
  <si>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</si>
  <si>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</si>
  <si>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</si>
  <si>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</si>
  <si>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</si>
  <si>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</si>
  <si>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</si>
  <si>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</si>
  <si>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</si>
  <si>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</si>
  <si>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</si>
  <si>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</si>
  <si>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</si>
  <si>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</si>
  <si>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</si>
  <si>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</si>
  <si>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</si>
  <si>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</si>
  <si>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</si>
  <si>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</si>
  <si>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</si>
  <si>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</si>
  <si>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</si>
  <si>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</si>
  <si>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</si>
  <si>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</si>
  <si>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</si>
  <si>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</si>
  <si>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</si>
  <si>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</si>
  <si>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</si>
  <si>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</si>
  <si>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</si>
  <si>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</si>
  <si>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</si>
  <si>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</si>
  <si>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</si>
  <si>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</si>
  <si>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</si>
  <si>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</si>
  <si>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</si>
  <si>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</si>
  <si>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</si>
  <si>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</si>
  <si>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</si>
  <si>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</si>
  <si>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</si>
  <si>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</si>
  <si>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</si>
  <si>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</si>
  <si>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</si>
  <si>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</si>
  <si>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</si>
  <si>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</si>
  <si>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</si>
  <si>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</si>
  <si>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</si>
  <si>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</si>
  <si>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</si>
  <si>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</si>
  <si>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</si>
  <si>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</si>
  <si>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</si>
  <si>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</si>
  <si>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</si>
  <si>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</si>
  <si>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</si>
  <si>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</si>
  <si>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</si>
  <si>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</si>
  <si>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</si>
  <si>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</si>
  <si>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</si>
  <si>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</si>
  <si>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</si>
  <si>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</si>
  <si>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</si>
  <si>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</si>
  <si>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</si>
  <si>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</si>
  <si>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</si>
  <si>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</si>
  <si>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</si>
  <si>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</si>
  <si>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</si>
  <si>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</si>
  <si>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</si>
  <si>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</si>
  <si>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</si>
  <si>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</si>
  <si>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</si>
  <si>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</si>
  <si>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</si>
  <si>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</si>
  <si>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</si>
  <si>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</si>
  <si>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</si>
  <si>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</si>
  <si>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</si>
  <si>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</si>
  <si>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</si>
  <si>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</si>
  <si>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</si>
  <si>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</si>
  <si>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</si>
  <si>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</si>
  <si>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</si>
  <si>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</si>
  <si>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</si>
  <si>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</si>
  <si>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</si>
  <si>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</si>
  <si>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</si>
  <si>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</si>
  <si>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</si>
  <si>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</si>
  <si>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</si>
  <si>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</si>
  <si>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</si>
  <si>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</si>
  <si>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</si>
  <si>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</si>
  <si>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</si>
  <si>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</si>
  <si>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</si>
  <si>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</si>
  <si>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</si>
  <si>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</si>
  <si>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</si>
  <si>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</si>
  <si>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</si>
  <si>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</si>
  <si>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</si>
  <si>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</si>
  <si>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</si>
  <si>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</si>
  <si>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</si>
  <si>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</si>
  <si>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</si>
  <si>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</si>
  <si>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</si>
  <si>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</si>
  <si>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</si>
  <si>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</si>
  <si>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</si>
  <si>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</si>
  <si>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</si>
  <si>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</si>
  <si>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</si>
  <si>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</si>
  <si>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</si>
  <si>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</si>
  <si>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</si>
  <si>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</si>
  <si>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</si>
  <si>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</si>
  <si>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</si>
  <si>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</si>
  <si>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</si>
  <si>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</si>
  <si>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</si>
  <si>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</si>
  <si>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</si>
  <si>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</si>
  <si>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</si>
  <si>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</si>
  <si>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</si>
  <si>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</si>
  <si>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</si>
  <si>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</si>
  <si>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</si>
  <si>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</si>
  <si>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</si>
  <si>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</si>
  <si>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</si>
  <si>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</si>
  <si>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</si>
  <si>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</si>
  <si>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</si>
  <si>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</si>
  <si>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</si>
  <si>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</si>
  <si>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</si>
  <si>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</si>
  <si>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</si>
  <si>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</si>
  <si>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</si>
  <si>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</si>
  <si>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</si>
  <si>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</si>
  <si>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</si>
  <si>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</si>
  <si>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</si>
  <si>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</si>
  <si>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</si>
  <si>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</si>
  <si>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</si>
  <si>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</si>
  <si>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</si>
  <si>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</si>
  <si>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</si>
  <si>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</si>
  <si>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</si>
  <si>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</si>
  <si>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</si>
  <si>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</si>
  <si>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</si>
  <si>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</si>
  <si>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</si>
  <si>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</si>
  <si>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</si>
  <si>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</si>
  <si>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</si>
  <si>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</si>
  <si>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</si>
  <si>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</si>
  <si>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</si>
  <si>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</si>
  <si>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</si>
  <si>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</si>
  <si>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</si>
  <si>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</si>
  <si>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</si>
  <si>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</si>
  <si>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</si>
  <si>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</si>
  <si>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</si>
  <si>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</si>
  <si>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</si>
  <si>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</si>
  <si>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</si>
  <si>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</si>
  <si>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</si>
  <si>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</si>
  <si>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</si>
  <si>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</si>
  <si>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</si>
  <si>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</si>
  <si>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</si>
  <si>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</si>
  <si>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</si>
  <si>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</si>
  <si>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</si>
  <si>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</si>
  <si>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</si>
  <si>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</si>
  <si>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</si>
  <si>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</si>
  <si>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</si>
  <si>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</si>
  <si>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</si>
  <si>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</si>
  <si>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</si>
  <si>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</si>
  <si>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</si>
  <si>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</si>
  <si>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</si>
  <si>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</si>
  <si>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</si>
  <si>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</si>
  <si>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</si>
  <si>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</si>
  <si>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</si>
  <si>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</si>
  <si>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</si>
  <si>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</si>
  <si>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</si>
  <si>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</si>
  <si>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</si>
  <si>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</si>
  <si>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</si>
  <si>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</si>
  <si>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</si>
  <si>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</si>
  <si>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</si>
  <si>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</si>
  <si>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</si>
  <si>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</si>
  <si>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</si>
  <si>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</si>
  <si>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</si>
  <si>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</si>
  <si>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</si>
  <si>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</si>
  <si>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</si>
  <si>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</si>
  <si>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</si>
  <si>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</si>
  <si>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</si>
  <si>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</si>
  <si>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</si>
  <si>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</si>
  <si>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</si>
  <si>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</si>
  <si>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</si>
  <si>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</si>
  <si>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</si>
  <si>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</si>
  <si>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</si>
  <si>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</si>
  <si>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</si>
  <si>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</si>
  <si>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</si>
  <si>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</si>
  <si>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</si>
  <si>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</si>
  <si>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</si>
  <si>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</si>
  <si>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</si>
  <si>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</si>
  <si>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</si>
  <si>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</si>
  <si>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</si>
  <si>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</si>
  <si>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</si>
  <si>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</si>
  <si>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</si>
  <si>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</si>
  <si>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</si>
  <si>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</si>
  <si>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</si>
  <si>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</si>
  <si>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</si>
  <si>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</si>
  <si>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</si>
  <si>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</si>
  <si>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</si>
  <si>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</si>
  <si>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</si>
  <si>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</si>
  <si>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</si>
  <si>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</si>
  <si>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</si>
  <si>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</si>
  <si>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</si>
  <si>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</si>
  <si>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</si>
  <si>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</si>
  <si>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</si>
  <si>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</si>
  <si>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</si>
  <si>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</si>
  <si>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</si>
  <si>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</si>
  <si>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</si>
  <si>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</si>
  <si>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</si>
  <si>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</si>
  <si>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</si>
  <si>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</si>
  <si>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</si>
  <si>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</si>
  <si>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</si>
  <si>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</si>
  <si>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</si>
  <si>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</si>
  <si>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</si>
  <si>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</si>
  <si>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</si>
  <si>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</si>
  <si>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</si>
  <si>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</si>
  <si>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</si>
  <si>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</si>
  <si>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</si>
  <si>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</si>
  <si>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</si>
  <si>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</si>
  <si>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</si>
  <si>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</si>
  <si>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</si>
  <si>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</si>
  <si>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</si>
  <si>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</si>
  <si>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</si>
  <si>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</si>
  <si>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</si>
  <si>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</si>
  <si>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</si>
  <si>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</si>
  <si>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</si>
  <si>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</si>
  <si>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</si>
  <si>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</si>
  <si>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</si>
  <si>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</si>
  <si>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</si>
  <si>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</si>
  <si>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</si>
  <si>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</si>
  <si>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</si>
  <si>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</si>
  <si>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</si>
  <si>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</si>
  <si>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</si>
  <si>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</si>
  <si>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</si>
  <si>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</si>
  <si>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</si>
  <si>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</si>
  <si>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</si>
  <si>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</si>
  <si>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</si>
  <si>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</si>
  <si>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</si>
  <si>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</si>
  <si>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</si>
  <si>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</si>
  <si>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</si>
  <si>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</si>
  <si>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</si>
  <si>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</si>
  <si>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</si>
  <si>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</si>
  <si>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</si>
  <si>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</si>
  <si>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</si>
  <si>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</si>
  <si>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</si>
  <si>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</si>
  <si>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</si>
  <si>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</si>
  <si>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</si>
  <si>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</si>
  <si>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</si>
  <si>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</si>
  <si>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</si>
  <si>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</si>
  <si>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</si>
  <si>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</si>
  <si>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</si>
  <si>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</si>
  <si>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</si>
  <si>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</si>
  <si>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</si>
  <si>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</si>
  <si>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</si>
  <si>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</si>
  <si>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</si>
  <si>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</si>
  <si>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</si>
  <si>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</si>
  <si>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</si>
  <si>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</si>
  <si>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</si>
  <si>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</si>
  <si>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</si>
  <si>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</si>
  <si>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</si>
  <si>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</si>
  <si>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</si>
  <si>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</si>
  <si>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</si>
  <si>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</si>
  <si>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</si>
  <si>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</si>
  <si>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</si>
  <si>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</si>
  <si>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</si>
  <si>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</si>
  <si>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</si>
  <si>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</si>
  <si>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</si>
  <si>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</si>
  <si>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</si>
  <si>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</si>
  <si>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</si>
  <si>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</si>
  <si>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</si>
  <si>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</si>
  <si>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</si>
  <si>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</si>
  <si>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</si>
  <si>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</si>
  <si>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</si>
  <si>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</si>
  <si>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</si>
  <si>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</si>
  <si>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</si>
  <si>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</si>
  <si>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</si>
  <si>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</si>
  <si>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</si>
  <si>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</si>
  <si>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</si>
  <si>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</si>
  <si>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</si>
  <si>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</si>
  <si>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</si>
  <si>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</si>
  <si>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</si>
  <si>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</si>
  <si>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</si>
  <si>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</si>
  <si>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</si>
  <si>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</si>
  <si>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</si>
  <si>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</si>
  <si>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</si>
  <si>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</si>
  <si>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</si>
  <si>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</si>
  <si>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</si>
  <si>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</si>
  <si>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</si>
  <si>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</si>
  <si>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</si>
  <si>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</si>
  <si>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</si>
  <si>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</si>
  <si>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</si>
  <si>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</si>
  <si>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</si>
  <si>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</si>
  <si>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</si>
  <si>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</si>
  <si>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</si>
  <si>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</si>
  <si>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</si>
  <si>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</si>
  <si>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</si>
  <si>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</si>
  <si>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</si>
  <si>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</si>
  <si>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</si>
  <si>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</si>
  <si>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</si>
  <si>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</si>
  <si>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</si>
  <si>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</si>
  <si>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</si>
  <si>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</si>
  <si>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</si>
  <si>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</si>
  <si>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</si>
  <si>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</si>
  <si>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</si>
  <si>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</si>
  <si>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</si>
  <si>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</si>
  <si>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</si>
  <si>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</si>
  <si>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</si>
  <si>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</si>
  <si>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</si>
  <si>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</si>
  <si>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</si>
  <si>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</si>
  <si>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</si>
  <si>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</si>
  <si>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</si>
  <si>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</si>
  <si>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</si>
  <si>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</si>
  <si>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</si>
  <si>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</si>
  <si>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</si>
  <si>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</si>
  <si>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</si>
  <si>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</si>
  <si>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</si>
  <si>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</si>
  <si>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</si>
  <si>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</si>
  <si>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</si>
  <si>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</si>
  <si>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</si>
  <si>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</si>
  <si>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</si>
  <si>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</si>
  <si>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</si>
  <si>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</si>
  <si>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</si>
  <si>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</si>
  <si>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</si>
  <si>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</si>
  <si>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</si>
  <si>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</si>
  <si>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</si>
  <si>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</si>
  <si>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</si>
  <si>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</si>
  <si>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</si>
  <si>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</si>
  <si>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</si>
  <si>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</si>
  <si>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</si>
  <si>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</si>
  <si>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</si>
  <si>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</si>
  <si>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</si>
  <si>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</si>
  <si>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</si>
  <si>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</si>
  <si>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</si>
  <si>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</si>
  <si>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</si>
  <si>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</si>
  <si>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</si>
  <si>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</si>
  <si>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</si>
  <si>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</si>
  <si>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</si>
  <si>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</si>
  <si>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</si>
  <si>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</si>
  <si>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</si>
  <si>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</si>
  <si>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</si>
  <si>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</si>
  <si>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</si>
  <si>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</si>
  <si>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</si>
  <si>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</si>
  <si>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</si>
  <si>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</si>
  <si>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</si>
  <si>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</si>
  <si>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</si>
  <si>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</si>
  <si>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</si>
  <si>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</si>
  <si>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</si>
  <si>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</si>
  <si>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</si>
  <si>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</si>
  <si>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</si>
  <si>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</si>
  <si>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</si>
  <si>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</si>
  <si>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</si>
  <si>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</si>
  <si>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</si>
  <si>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</si>
  <si>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</si>
  <si>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</si>
  <si>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</si>
  <si>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</si>
  <si>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</si>
  <si>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</si>
  <si>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</si>
  <si>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</si>
  <si>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</si>
  <si>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</si>
  <si>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</si>
  <si>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</si>
  <si>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</si>
  <si>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</si>
  <si>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</si>
  <si>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</si>
  <si>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</si>
  <si>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</si>
  <si>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</si>
  <si>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</si>
  <si>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</si>
  <si>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</si>
  <si>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</si>
  <si>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</si>
  <si>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</si>
  <si>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</si>
  <si>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</si>
  <si>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</si>
  <si>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</si>
  <si>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</si>
  <si>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</si>
  <si>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</si>
  <si>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</si>
  <si>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</si>
  <si>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</si>
  <si>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</si>
  <si>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</si>
  <si>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</si>
  <si>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</si>
  <si>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</si>
  <si>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</si>
  <si>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</si>
  <si>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</si>
  <si>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</si>
  <si>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</si>
  <si>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</si>
  <si>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</si>
  <si>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</si>
  <si>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</si>
  <si>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</si>
  <si>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</si>
  <si>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</si>
  <si>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</si>
  <si>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</si>
  <si>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</si>
  <si>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</si>
  <si>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</si>
  <si>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</si>
  <si>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</si>
  <si>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</si>
  <si>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</si>
  <si>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</si>
  <si>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</si>
  <si>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</si>
  <si>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</si>
  <si>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</si>
  <si>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</si>
  <si>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</si>
  <si>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</si>
  <si>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</si>
  <si>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</si>
  <si>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</si>
  <si>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</si>
  <si>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</si>
  <si>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</si>
  <si>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</si>
  <si>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</si>
  <si>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</si>
  <si>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</si>
  <si>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</si>
  <si>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</si>
  <si>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</si>
  <si>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</si>
  <si>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</si>
  <si>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</si>
  <si>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</si>
  <si>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</si>
  <si>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</si>
  <si>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</si>
  <si>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</si>
  <si>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</si>
  <si>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</si>
  <si>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</si>
  <si>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</si>
  <si>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</si>
  <si>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</si>
  <si>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</si>
  <si>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</si>
  <si>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</si>
  <si>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</si>
  <si>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</si>
  <si>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</si>
  <si>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</si>
  <si>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</si>
  <si>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</si>
  <si>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</si>
  <si>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</si>
  <si>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</si>
  <si>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</si>
  <si>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</si>
  <si>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</si>
  <si>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</si>
  <si>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</si>
  <si>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</si>
  <si>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</si>
  <si>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</si>
  <si>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</si>
  <si>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</si>
  <si>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</si>
  <si>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</si>
  <si>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</si>
  <si>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</si>
  <si>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</si>
  <si>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</si>
  <si>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</si>
  <si>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</si>
  <si>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</si>
  <si>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</si>
  <si>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</si>
  <si>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</si>
  <si>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</si>
  <si>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</si>
  <si>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</si>
  <si>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</si>
  <si>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</si>
  <si>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</si>
  <si>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</si>
  <si>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</si>
  <si>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</si>
  <si>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</si>
  <si>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</si>
  <si>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</si>
  <si>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</si>
  <si>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</si>
  <si>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</si>
  <si>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</si>
  <si>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</si>
  <si>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</si>
  <si>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</si>
  <si>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</si>
  <si>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</si>
  <si>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</si>
  <si>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</si>
  <si>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</si>
  <si>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</si>
  <si>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</si>
  <si>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</si>
  <si>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</si>
  <si>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</si>
  <si>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</si>
  <si>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</si>
  <si>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</si>
  <si>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</si>
  <si>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</si>
  <si>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</si>
  <si>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</si>
  <si>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</si>
  <si>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</si>
  <si>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</si>
  <si>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</si>
  <si>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</si>
  <si>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</si>
  <si>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</si>
  <si>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</si>
  <si>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</si>
  <si>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</si>
  <si>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</si>
  <si>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</si>
  <si>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</si>
  <si>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</si>
  <si>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</si>
  <si>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</si>
  <si>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</si>
  <si>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</si>
  <si>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</si>
  <si>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</si>
  <si>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</si>
  <si>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</si>
  <si>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</si>
  <si>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</si>
  <si>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</si>
  <si>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</si>
  <si>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</si>
  <si>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</si>
  <si>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</si>
  <si>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</si>
  <si>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</si>
  <si>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</si>
  <si>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</si>
  <si>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</si>
  <si>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</si>
  <si>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</si>
  <si>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</si>
  <si>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</si>
  <si>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</si>
  <si>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</si>
  <si>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</si>
  <si>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</si>
  <si>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</si>
  <si>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</si>
  <si>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</si>
  <si>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</si>
  <si>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</si>
  <si>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</si>
  <si>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</si>
  <si>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</si>
  <si>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</si>
  <si>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</si>
  <si>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</si>
  <si>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</si>
  <si>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</si>
  <si>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</si>
  <si>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</si>
  <si>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</si>
  <si>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</si>
  <si>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</si>
  <si>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</si>
  <si>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</si>
  <si>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</si>
  <si>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</si>
  <si>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</si>
  <si>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</si>
  <si>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</si>
  <si>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</si>
  <si>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</si>
  <si>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</si>
  <si>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</si>
  <si>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</si>
  <si>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</si>
  <si>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</si>
  <si>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</si>
  <si>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</si>
  <si>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</si>
  <si>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</si>
  <si>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</si>
  <si>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</si>
  <si>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</si>
  <si>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</si>
  <si>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</si>
  <si>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</si>
  <si>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</si>
  <si>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</si>
  <si>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</si>
  <si>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</si>
  <si>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</si>
  <si>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</si>
  <si>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</si>
  <si>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</si>
  <si>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</si>
  <si>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</si>
  <si>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</si>
  <si>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</si>
  <si>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</si>
  <si>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</si>
  <si>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</si>
  <si>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</si>
  <si>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</si>
  <si>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</si>
  <si>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</si>
  <si>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</si>
  <si>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</si>
  <si>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</si>
  <si>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</si>
  <si>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</si>
  <si>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</si>
  <si>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</si>
  <si>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</si>
  <si>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</si>
  <si>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</si>
  <si>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</si>
  <si>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</si>
  <si>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</si>
  <si>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</si>
  <si>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</si>
  <si>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</si>
  <si>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</si>
  <si>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</si>
  <si>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</si>
  <si>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</si>
  <si>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</si>
  <si>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</si>
  <si>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</si>
  <si>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</si>
  <si>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</si>
  <si>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</si>
  <si>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</si>
  <si>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</si>
  <si>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</si>
  <si>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</si>
  <si>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</si>
  <si>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</si>
  <si>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</si>
  <si>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</si>
  <si>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</si>
  <si>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</si>
  <si>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</si>
  <si>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</si>
  <si>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</si>
  <si>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</si>
  <si>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</si>
  <si>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</si>
  <si>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</si>
  <si>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</si>
  <si>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</si>
  <si>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</si>
  <si>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</si>
  <si>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</si>
  <si>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</si>
  <si>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</si>
  <si>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</si>
  <si>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</si>
  <si>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</si>
  <si>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</si>
  <si>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</si>
  <si>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</si>
  <si>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</si>
  <si>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</si>
  <si>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</si>
  <si>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</si>
  <si>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</si>
  <si>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</si>
  <si>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</si>
  <si>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</si>
  <si>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</si>
  <si>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</si>
  <si>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</si>
  <si>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</si>
  <si>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</si>
  <si>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</si>
  <si>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</si>
  <si>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</si>
  <si>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</si>
  <si>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</si>
  <si>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</si>
  <si>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</si>
  <si>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</si>
  <si>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</si>
  <si>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</si>
  <si>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</si>
  <si>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</si>
  <si>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</si>
  <si>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</si>
  <si>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</si>
  <si>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</si>
  <si>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</si>
  <si>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</si>
  <si>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</si>
  <si>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</si>
  <si>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</si>
  <si>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</si>
  <si>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</si>
  <si>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</si>
  <si>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</si>
  <si>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</si>
  <si>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</si>
  <si>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</si>
  <si>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</si>
  <si>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</si>
  <si>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</si>
  <si>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</si>
  <si>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</si>
  <si>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</si>
  <si>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</si>
  <si>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</si>
  <si>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</si>
  <si>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</si>
  <si>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</si>
  <si>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</si>
  <si>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</si>
  <si>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</si>
  <si>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</si>
  <si>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</si>
  <si>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</si>
  <si>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</si>
  <si>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</si>
  <si>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</si>
  <si>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</si>
  <si>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</si>
  <si>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</si>
  <si>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</si>
  <si>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</si>
  <si>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</si>
  <si>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</si>
  <si>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</si>
  <si>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</si>
  <si>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</si>
  <si>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</si>
  <si>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</si>
  <si>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</si>
  <si>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</si>
  <si>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</si>
  <si>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</si>
  <si>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</si>
  <si>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</si>
  <si>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</si>
  <si>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</si>
  <si>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</si>
  <si>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</si>
  <si>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</si>
  <si>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</si>
  <si>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</si>
  <si>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</si>
  <si>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</si>
  <si>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</si>
  <si>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</si>
  <si>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</si>
  <si>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</si>
  <si>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</si>
  <si>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</si>
  <si>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</si>
  <si>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</si>
  <si>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</si>
  <si>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</si>
  <si>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</si>
  <si>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</si>
  <si>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</si>
  <si>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</si>
  <si>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</si>
  <si>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</si>
  <si>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</si>
  <si>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</si>
  <si>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</si>
  <si>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</si>
  <si>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</si>
  <si>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</si>
  <si>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</si>
  <si>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</si>
  <si>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</si>
  <si>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</si>
  <si>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</si>
  <si>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</si>
  <si>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</si>
  <si>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</si>
  <si>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</si>
  <si>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</si>
  <si>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</si>
  <si>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</si>
  <si>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</si>
  <si>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</si>
  <si>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</si>
  <si>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</si>
  <si>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</si>
  <si>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</si>
  <si>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</si>
  <si>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</si>
  <si>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</si>
  <si>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</si>
  <si>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</si>
  <si>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</si>
  <si>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</si>
  <si>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</si>
  <si>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</si>
  <si>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</si>
  <si>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</si>
  <si>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</si>
  <si>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</si>
  <si>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</si>
  <si>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</si>
  <si>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</si>
  <si>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</si>
  <si>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</si>
  <si>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</si>
  <si>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</si>
  <si>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</si>
  <si>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</si>
  <si>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</si>
  <si>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</si>
  <si>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</si>
  <si>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</si>
  <si>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</si>
  <si>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</si>
  <si>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</si>
  <si>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</si>
  <si>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</si>
  <si>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</si>
  <si>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</si>
  <si>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</si>
  <si>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</si>
  <si>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</si>
  <si>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</si>
  <si>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</si>
  <si>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</si>
  <si>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</si>
  <si>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</si>
  <si>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</si>
  <si>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</si>
  <si>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</si>
  <si>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</si>
  <si>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</si>
  <si>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</si>
  <si>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</si>
  <si>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</si>
  <si>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</si>
  <si>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</si>
  <si>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</si>
  <si>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</si>
  <si>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</si>
  <si>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</si>
  <si>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</si>
  <si>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</si>
  <si>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</si>
  <si>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</si>
  <si>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</si>
  <si>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</si>
  <si>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</si>
  <si>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</si>
  <si>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</si>
  <si>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</si>
  <si>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</si>
  <si>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</si>
  <si>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</si>
  <si>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</si>
  <si>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</si>
  <si>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</si>
  <si>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</si>
  <si>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</si>
  <si>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</si>
  <si>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</si>
  <si>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</si>
  <si>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</si>
  <si>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</si>
  <si>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</si>
  <si>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</si>
  <si>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</si>
  <si>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</si>
  <si>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</si>
  <si>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</si>
  <si>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</si>
  <si>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</si>
  <si>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</si>
  <si>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</si>
  <si>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</si>
  <si>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</si>
  <si>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</si>
  <si>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</si>
  <si>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</si>
  <si>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</si>
  <si>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</si>
  <si>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</si>
  <si>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</si>
  <si>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</si>
  <si>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</si>
  <si>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</si>
  <si>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</si>
  <si>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</si>
  <si>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</si>
  <si>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</si>
  <si>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</si>
  <si>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</si>
  <si>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</si>
  <si>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</si>
  <si>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</si>
  <si>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</si>
  <si>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</si>
  <si>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</si>
  <si>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</si>
  <si>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</si>
  <si>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</si>
  <si>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</si>
  <si>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</si>
  <si>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</si>
  <si>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</si>
  <si>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</si>
  <si>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</si>
  <si>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</si>
  <si>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</si>
  <si>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</si>
  <si>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</si>
  <si>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</si>
  <si>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</si>
  <si>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</si>
  <si>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</si>
  <si>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</si>
  <si>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</si>
  <si>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</si>
  <si>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</si>
  <si>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</si>
  <si>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</si>
  <si>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</si>
  <si>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</si>
  <si>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</si>
  <si>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</si>
  <si>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</si>
  <si>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</si>
  <si>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</si>
  <si>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</si>
  <si>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</si>
  <si>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</si>
  <si>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</si>
  <si>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</si>
  <si>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</si>
  <si>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</si>
  <si>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</si>
  <si>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</si>
  <si>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</si>
  <si>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</si>
  <si>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</si>
  <si>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</si>
  <si>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</si>
  <si>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</si>
  <si>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</si>
  <si>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</si>
  <si>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</si>
  <si>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</si>
  <si>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</si>
  <si>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</si>
  <si>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</si>
  <si>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</si>
  <si>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</si>
  <si>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</si>
  <si>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</si>
  <si>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</si>
  <si>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</si>
  <si>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</si>
  <si>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</si>
  <si>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</si>
  <si>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</si>
  <si>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</si>
  <si>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</si>
  <si>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</si>
  <si>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</si>
  <si>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</si>
  <si>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</si>
  <si>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</si>
  <si>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</si>
  <si>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</si>
  <si>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</si>
  <si>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</si>
  <si>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</si>
  <si>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</si>
  <si>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</si>
  <si>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</si>
  <si>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</si>
  <si>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</si>
  <si>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</si>
  <si>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</si>
  <si>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</si>
  <si>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</si>
  <si>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</si>
  <si>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</si>
  <si>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</si>
  <si>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</si>
  <si>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</si>
  <si>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</si>
  <si>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</si>
  <si>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</si>
  <si>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</si>
  <si>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</si>
  <si>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</si>
  <si>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</si>
  <si>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</si>
  <si>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</si>
  <si>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</si>
  <si>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</si>
  <si>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</si>
  <si>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</si>
  <si>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</si>
  <si>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</si>
  <si>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</si>
  <si>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</si>
  <si>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</si>
  <si>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</si>
  <si>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</si>
  <si>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</si>
  <si>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</si>
  <si>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</si>
  <si>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</si>
  <si>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</si>
  <si>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</si>
  <si>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</si>
  <si>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</si>
  <si>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</si>
  <si>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</si>
  <si>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</si>
  <si>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</si>
  <si>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</si>
  <si>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</si>
  <si>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</si>
  <si>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</si>
  <si>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</si>
  <si>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</si>
  <si>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</si>
  <si>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</si>
  <si>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</si>
  <si>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</si>
  <si>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</si>
  <si>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</si>
  <si>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</si>
  <si>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</si>
  <si>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</si>
  <si>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</si>
  <si>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</si>
  <si>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</si>
  <si>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</si>
  <si>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</si>
  <si>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</si>
  <si>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</si>
  <si>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</si>
  <si>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</si>
  <si>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</si>
  <si>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</si>
  <si>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</si>
  <si>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</si>
  <si>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</si>
  <si>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</si>
  <si>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</si>
  <si>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</si>
  <si>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</si>
  <si>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</si>
  <si>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</si>
  <si>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</si>
  <si>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</si>
  <si>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</si>
  <si>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</si>
  <si>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</si>
  <si>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</si>
  <si>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</si>
  <si>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</si>
  <si>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</si>
  <si>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</si>
  <si>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</si>
  <si>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</si>
  <si>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</si>
  <si>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</si>
  <si>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</si>
  <si>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</si>
  <si>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</si>
  <si>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</si>
  <si>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</si>
  <si>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</si>
  <si>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</si>
  <si>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</si>
  <si>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</si>
  <si>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</si>
  <si>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</si>
  <si>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</si>
  <si>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</si>
  <si>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</si>
  <si>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</si>
  <si>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</si>
  <si>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</si>
  <si>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</si>
  <si>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</si>
  <si>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</si>
  <si>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</si>
  <si>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</si>
  <si>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</si>
  <si>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</si>
  <si>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</si>
  <si>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</si>
  <si>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</si>
  <si>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</si>
  <si>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</si>
  <si>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</si>
  <si>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</si>
  <si>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</si>
  <si>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</si>
  <si>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</si>
  <si>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</si>
  <si>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</si>
  <si>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</si>
  <si>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</si>
  <si>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</si>
  <si>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</si>
  <si>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</si>
  <si>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</si>
  <si>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</si>
  <si>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</si>
  <si>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</si>
  <si>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</si>
  <si>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</si>
  <si>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</si>
  <si>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</si>
  <si>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</si>
  <si>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</si>
  <si>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</si>
  <si>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</si>
  <si>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</si>
  <si>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</si>
  <si>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</si>
  <si>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</si>
  <si>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</si>
  <si>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</si>
  <si>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</si>
  <si>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</si>
  <si>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</si>
  <si>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</si>
  <si>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</si>
  <si>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</si>
  <si>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</si>
  <si>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</si>
  <si>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</si>
  <si>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</si>
  <si>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</si>
  <si>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</si>
  <si>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</si>
  <si>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</si>
  <si>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</si>
  <si>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</si>
  <si>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</si>
  <si>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</si>
  <si>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</si>
  <si>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</si>
  <si>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</si>
  <si>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</si>
  <si>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</si>
  <si>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</si>
  <si>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</si>
  <si>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</si>
  <si>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</si>
  <si>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</si>
  <si>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</si>
  <si>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</si>
  <si>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</si>
  <si>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</si>
  <si>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</si>
  <si>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</si>
  <si>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</si>
  <si>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</si>
  <si>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</si>
  <si>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</si>
  <si>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</si>
  <si>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</si>
  <si>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</si>
  <si>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</si>
  <si>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</si>
  <si>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</si>
  <si>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</si>
  <si>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</si>
  <si>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</si>
  <si>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</si>
  <si>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</si>
  <si>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</si>
  <si>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</si>
  <si>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</si>
  <si>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</si>
  <si>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</si>
  <si>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</si>
  <si>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</si>
  <si>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</si>
  <si>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</si>
  <si>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</si>
  <si>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</si>
  <si>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</si>
  <si>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</si>
  <si>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</si>
  <si>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</si>
  <si>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</si>
  <si>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</si>
  <si>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</si>
  <si>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</si>
  <si>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</si>
  <si>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</si>
  <si>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</si>
  <si>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</si>
  <si>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</si>
  <si>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</si>
  <si>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</si>
  <si>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</si>
  <si>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</si>
  <si>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</si>
  <si>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</si>
  <si>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</si>
  <si>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</si>
  <si>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</si>
  <si>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</si>
  <si>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</si>
  <si>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</si>
  <si>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</si>
  <si>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</si>
  <si>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</si>
  <si>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</si>
  <si>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</si>
  <si>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</si>
  <si>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</si>
  <si>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</si>
  <si>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</si>
  <si>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</si>
  <si>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</si>
  <si>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</si>
  <si>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</si>
  <si>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</si>
  <si>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</si>
  <si>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</si>
  <si>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</si>
  <si>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</si>
  <si>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</si>
  <si>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</si>
  <si>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</si>
  <si>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</si>
  <si>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</si>
  <si>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</si>
  <si>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</si>
  <si>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</si>
  <si>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</si>
  <si>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</si>
  <si>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</si>
  <si>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</si>
  <si>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</si>
  <si>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</si>
  <si>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</si>
  <si>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</si>
  <si>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</si>
  <si>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</si>
  <si>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</si>
  <si>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</si>
  <si>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</si>
  <si>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</si>
  <si>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</si>
  <si>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</si>
  <si>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</si>
  <si>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</si>
  <si>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</si>
  <si>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</si>
  <si>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</si>
  <si>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</si>
  <si>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</si>
  <si>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</si>
  <si>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</si>
  <si>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</si>
  <si>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</si>
  <si>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</si>
  <si>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</si>
  <si>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</si>
  <si>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</si>
  <si>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</si>
  <si>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</si>
  <si>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</si>
  <si>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</si>
  <si>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</si>
  <si>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</si>
  <si>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</si>
  <si>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</si>
  <si>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</si>
  <si>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</si>
  <si>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</si>
  <si>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</si>
  <si>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</si>
  <si>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</si>
  <si>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</si>
  <si>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</si>
  <si>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</si>
  <si>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</si>
  <si>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</si>
  <si>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</si>
  <si>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</si>
  <si>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</si>
  <si>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</si>
  <si>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</si>
  <si>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</si>
  <si>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</si>
  <si>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</si>
  <si>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</si>
  <si>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</si>
  <si>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</si>
  <si>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</si>
  <si>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</si>
  <si>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</si>
  <si>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</si>
  <si>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</si>
  <si>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</si>
  <si>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</si>
  <si>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</si>
  <si>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</si>
  <si>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</si>
  <si>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</si>
  <si>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</si>
  <si>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</si>
  <si>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</si>
  <si>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</si>
  <si>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</si>
  <si>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</si>
  <si>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</si>
  <si>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</si>
  <si>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</si>
  <si>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</si>
  <si>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</si>
  <si>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</si>
  <si>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</si>
  <si>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</si>
  <si>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</si>
  <si>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</si>
  <si>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</si>
  <si>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</si>
  <si>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</si>
  <si>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</si>
  <si>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</si>
  <si>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</si>
  <si>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</si>
  <si>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</si>
  <si>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</si>
  <si>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</si>
  <si>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</si>
  <si>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</si>
  <si>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</si>
  <si>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</si>
  <si>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</si>
  <si>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</si>
  <si>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</si>
  <si>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</si>
  <si>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</si>
  <si>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</si>
  <si>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</si>
  <si>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</si>
  <si>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</si>
  <si>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</si>
  <si>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</si>
  <si>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</si>
  <si>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</si>
  <si>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</si>
  <si>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</si>
  <si>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</si>
  <si>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</si>
  <si>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</si>
  <si>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</si>
  <si>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</si>
  <si>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</si>
  <si>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</si>
  <si>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</si>
  <si>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</si>
  <si>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</si>
  <si>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</si>
  <si>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</si>
  <si>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</si>
  <si>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</si>
  <si>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</si>
  <si>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</si>
  <si>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</si>
  <si>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</si>
  <si>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</si>
  <si>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</si>
  <si>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</si>
  <si>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</si>
  <si>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</si>
  <si>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</si>
  <si>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</si>
  <si>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</si>
  <si>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</si>
  <si>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</si>
  <si>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</si>
  <si>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</si>
  <si>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</si>
  <si>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</si>
  <si>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</si>
  <si>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</si>
  <si>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</si>
  <si>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</si>
  <si>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</si>
  <si>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</si>
  <si>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</si>
  <si>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</si>
  <si>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</si>
  <si>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</si>
  <si>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</si>
  <si>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</si>
  <si>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</si>
  <si>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</si>
  <si>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</si>
  <si>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</si>
  <si>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</si>
  <si>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</si>
  <si>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</si>
  <si>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</si>
  <si>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</si>
  <si>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</si>
  <si>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</si>
  <si>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</si>
  <si>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</si>
  <si>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</si>
  <si>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</si>
  <si>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</si>
  <si>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</si>
  <si>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</si>
  <si>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</si>
  <si>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</si>
  <si>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</si>
  <si>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</si>
  <si>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</si>
  <si>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</si>
  <si>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</si>
  <si>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</si>
  <si>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</si>
  <si>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</si>
  <si>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</si>
  <si>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</si>
  <si>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</si>
  <si>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</si>
  <si>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</si>
  <si>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</si>
  <si>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</si>
  <si>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</si>
  <si>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</si>
  <si>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</si>
  <si>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</si>
  <si>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</si>
  <si>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</si>
  <si>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</si>
  <si>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</si>
  <si>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</si>
  <si>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</si>
  <si>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</si>
  <si>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</si>
  <si>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</si>
  <si>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</si>
  <si>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</si>
  <si>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</si>
  <si>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</si>
  <si>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</si>
  <si>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</si>
  <si>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</si>
  <si>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</si>
  <si>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</si>
  <si>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</si>
  <si>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</si>
  <si>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</si>
  <si>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</si>
  <si>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</si>
  <si>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</si>
  <si>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</si>
  <si>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</si>
  <si>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</si>
  <si>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</si>
  <si>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</si>
  <si>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</si>
  <si>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</si>
  <si>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</si>
  <si>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</si>
  <si>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</si>
  <si>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</si>
  <si>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</si>
  <si>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</si>
  <si>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</si>
  <si>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</si>
  <si>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</si>
  <si>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</si>
  <si>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</si>
  <si>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</si>
  <si>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</si>
  <si>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</si>
  <si>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</si>
  <si>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</si>
  <si>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</si>
  <si>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</si>
  <si>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</si>
  <si>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</si>
  <si>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</si>
  <si>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</si>
  <si>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</si>
  <si>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</si>
  <si>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</si>
  <si>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</si>
  <si>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</si>
  <si>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</si>
  <si>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</si>
  <si>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</si>
  <si>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</si>
  <si>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</si>
  <si>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</si>
  <si>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</si>
  <si>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</si>
  <si>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</si>
  <si>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</si>
  <si>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</si>
  <si>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</si>
  <si>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</si>
  <si>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</si>
  <si>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</si>
  <si>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</si>
  <si>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</si>
  <si>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</si>
  <si>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</si>
  <si>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</si>
  <si>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</si>
  <si>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</si>
  <si>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</si>
  <si>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</si>
  <si>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</si>
  <si>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</si>
  <si>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</si>
  <si>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</si>
  <si>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</si>
  <si>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</si>
  <si>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</si>
  <si>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</si>
  <si>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</si>
  <si>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</si>
  <si>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</si>
  <si>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</si>
  <si>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</si>
  <si>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</si>
  <si>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</si>
  <si>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</si>
  <si>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</si>
  <si>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</si>
  <si>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</si>
  <si>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</si>
  <si>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</si>
  <si>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</si>
  <si>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</si>
  <si>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</si>
  <si>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</si>
  <si>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</si>
  <si>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</si>
  <si>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</si>
  <si>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</si>
  <si>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</si>
  <si>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</si>
  <si>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</si>
  <si>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</si>
  <si>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</si>
  <si>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</si>
  <si>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</si>
  <si>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</si>
  <si>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</si>
  <si>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</si>
  <si>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</si>
  <si>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</si>
  <si>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</si>
  <si>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</si>
  <si>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</si>
  <si>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</si>
  <si>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</si>
  <si>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</si>
  <si>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</si>
  <si>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</si>
  <si>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</si>
  <si>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</si>
  <si>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</si>
  <si>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</si>
  <si>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</si>
  <si>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</si>
  <si>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</si>
  <si>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</si>
  <si>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</si>
  <si>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</si>
  <si>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</si>
  <si>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</si>
  <si>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</si>
  <si>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</si>
  <si>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</si>
  <si>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</si>
  <si>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</si>
  <si>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</si>
  <si>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</si>
  <si>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</si>
  <si>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</si>
  <si>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</si>
  <si>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</si>
  <si>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</si>
  <si>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</si>
  <si>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</si>
  <si>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</si>
  <si>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</si>
  <si>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</si>
  <si>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</si>
  <si>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</si>
  <si>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</si>
  <si>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</si>
  <si>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</si>
  <si>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</si>
  <si>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</si>
  <si>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</si>
  <si>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</si>
  <si>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</si>
  <si>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</si>
  <si>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</si>
  <si>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</si>
  <si>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</si>
  <si>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</si>
  <si>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</si>
  <si>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</si>
  <si>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</si>
  <si>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</si>
  <si>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</si>
  <si>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</si>
  <si>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</si>
  <si>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</si>
  <si>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</si>
  <si>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</si>
  <si>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</si>
  <si>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</si>
  <si>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</si>
  <si>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</si>
  <si>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</si>
  <si>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</si>
  <si>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</si>
  <si>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</si>
  <si>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</si>
  <si>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</si>
  <si>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</si>
  <si>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</si>
  <si>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</si>
  <si>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</si>
  <si>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</si>
  <si>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</si>
  <si>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</si>
  <si>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</si>
  <si>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</si>
  <si>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</si>
  <si>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</si>
  <si>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</si>
  <si>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</si>
  <si>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</si>
  <si>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</si>
  <si>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</si>
  <si>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</si>
  <si>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</si>
  <si>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</si>
  <si>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</si>
  <si>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</si>
  <si>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</si>
  <si>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</si>
  <si>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</si>
  <si>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</si>
  <si>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</si>
  <si>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</si>
  <si>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</si>
  <si>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</si>
  <si>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</si>
  <si>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</si>
  <si>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</si>
  <si>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</si>
  <si>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</si>
  <si>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</si>
  <si>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</si>
  <si>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</si>
  <si>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</si>
  <si>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</si>
  <si>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</si>
  <si>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</si>
  <si>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</si>
  <si>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</si>
  <si>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</si>
  <si>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</si>
  <si>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</si>
  <si>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</si>
  <si>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</si>
  <si>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</si>
  <si>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</si>
  <si>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</si>
  <si>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</si>
  <si>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</si>
  <si>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</si>
  <si>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</si>
  <si>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</si>
  <si>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</si>
  <si>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</si>
  <si>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</si>
  <si>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</si>
  <si>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</si>
  <si>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</si>
  <si>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</si>
  <si>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</si>
  <si>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</si>
  <si>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</si>
  <si>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</si>
  <si>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</si>
  <si>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</si>
  <si>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</si>
  <si>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</si>
  <si>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</si>
  <si>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</si>
  <si>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</si>
  <si>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</si>
  <si>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</si>
  <si>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</si>
  <si>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</si>
  <si>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</si>
  <si>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</si>
  <si>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</si>
  <si>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</si>
  <si>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</si>
  <si>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</si>
  <si>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</si>
  <si>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</si>
  <si>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</si>
  <si>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</si>
  <si>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</si>
  <si>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</si>
  <si>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</si>
  <si>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</si>
  <si>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</si>
  <si>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</si>
  <si>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</si>
  <si>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</si>
  <si>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</si>
  <si>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</si>
  <si>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</si>
  <si>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</si>
  <si>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</si>
  <si>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</si>
  <si>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</si>
  <si>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</si>
  <si>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</si>
  <si>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</si>
  <si>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</si>
  <si>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</si>
  <si>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</si>
  <si>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</si>
  <si>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</si>
  <si>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</si>
  <si>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</si>
  <si>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</si>
  <si>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</si>
  <si>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</si>
  <si>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</si>
  <si>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</si>
  <si>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</si>
  <si>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</si>
  <si>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</si>
  <si>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</si>
  <si>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</si>
  <si>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</si>
  <si>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</si>
  <si>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</si>
  <si>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</si>
  <si>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</si>
  <si>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</si>
  <si>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</si>
  <si>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</si>
  <si>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</si>
  <si>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</si>
  <si>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</si>
  <si>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</si>
  <si>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</si>
  <si>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</si>
  <si>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</si>
  <si>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</si>
  <si>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</si>
  <si>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</si>
  <si>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</si>
  <si>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</si>
  <si>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</si>
  <si>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</si>
  <si>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</si>
  <si>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</si>
  <si>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</si>
  <si>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</si>
  <si>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</si>
  <si>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</si>
  <si>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</si>
  <si>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</si>
  <si>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</si>
  <si>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</si>
  <si>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</si>
  <si>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</si>
  <si>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</si>
  <si>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</si>
  <si>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</si>
  <si>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</si>
  <si>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</si>
  <si>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</si>
  <si>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</si>
  <si>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</si>
  <si>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</si>
  <si>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</si>
  <si>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</si>
  <si>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</si>
  <si>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</si>
  <si>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</si>
  <si>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</si>
  <si>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</si>
  <si>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</si>
  <si>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</si>
  <si>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</si>
  <si>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</si>
  <si>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</si>
  <si>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</si>
  <si>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</si>
  <si>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</si>
  <si>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</si>
  <si>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</si>
  <si>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</si>
  <si>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</si>
  <si>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</si>
  <si>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</si>
  <si>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</si>
  <si>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</si>
  <si>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</si>
  <si>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</si>
  <si>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</si>
  <si>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</si>
  <si>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</si>
  <si>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</si>
  <si>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</si>
  <si>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</si>
  <si>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</si>
  <si>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</si>
  <si>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</si>
  <si>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</si>
  <si>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</si>
  <si>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</si>
  <si>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</si>
  <si>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</si>
  <si>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</si>
  <si>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</si>
  <si>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</si>
  <si>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</si>
  <si>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</si>
  <si>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</si>
  <si>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</si>
  <si>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</si>
  <si>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</si>
  <si>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</si>
  <si>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</si>
  <si>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</si>
  <si>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</si>
  <si>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</si>
  <si>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</si>
  <si>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</si>
  <si>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</si>
  <si>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</si>
  <si>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</si>
  <si>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</si>
  <si>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</si>
  <si>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</si>
  <si>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</si>
  <si>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</si>
  <si>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</si>
  <si>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</si>
  <si>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</si>
  <si>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</si>
  <si>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</si>
  <si>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</si>
  <si>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</si>
  <si>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</si>
  <si>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</si>
  <si>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</si>
  <si>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</si>
  <si>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</si>
  <si>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</si>
  <si>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</si>
  <si>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</si>
  <si>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</si>
  <si>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</si>
  <si>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</si>
  <si>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</si>
  <si>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</si>
  <si>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</si>
  <si>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</si>
  <si>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</si>
  <si>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</si>
  <si>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</si>
  <si>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</si>
  <si>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</si>
  <si>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</si>
  <si>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</si>
  <si>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</si>
  <si>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</si>
  <si>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</si>
  <si>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</si>
  <si>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</si>
  <si>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</si>
  <si>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</si>
  <si>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</si>
  <si>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</si>
  <si>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</si>
  <si>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</si>
  <si>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</si>
  <si>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</si>
  <si>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</si>
  <si>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</si>
  <si>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</si>
  <si>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</si>
  <si>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</si>
  <si>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</si>
  <si>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</si>
  <si>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</si>
  <si>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</si>
  <si>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</si>
  <si>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</si>
  <si>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</si>
  <si>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</si>
  <si>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</si>
  <si>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</si>
  <si>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</si>
  <si>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</si>
  <si>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</si>
  <si>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</si>
  <si>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</si>
  <si>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</si>
  <si>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</si>
  <si>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</si>
  <si>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</si>
  <si>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</si>
  <si>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</si>
  <si>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</si>
  <si>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</si>
  <si>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</si>
  <si>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</si>
  <si>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</si>
  <si>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</si>
  <si>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</si>
  <si>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</si>
  <si>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</si>
  <si>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</si>
  <si>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</si>
  <si>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</si>
  <si>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</si>
  <si>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</si>
  <si>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</si>
  <si>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</si>
  <si>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</si>
  <si>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</si>
  <si>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</si>
  <si>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</si>
  <si>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</si>
  <si>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</si>
  <si>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</si>
  <si>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</si>
  <si>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</si>
  <si>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</si>
  <si>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</si>
  <si>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</si>
  <si>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</si>
  <si>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</si>
  <si>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</si>
  <si>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</si>
  <si>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</si>
  <si>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</si>
  <si>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</si>
  <si>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</si>
  <si>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</si>
  <si>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</si>
  <si>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</si>
  <si>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</si>
  <si>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</si>
  <si>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</si>
  <si>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</si>
  <si>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</si>
  <si>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</si>
  <si>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</si>
  <si>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</si>
  <si>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</si>
  <si>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</si>
  <si>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</si>
  <si>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</si>
  <si>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</si>
  <si>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</si>
  <si>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</si>
  <si>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</si>
  <si>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</si>
  <si>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</si>
  <si>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</si>
  <si>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</si>
  <si>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</si>
  <si>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</si>
  <si>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</si>
  <si>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</si>
  <si>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</si>
  <si>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</si>
  <si>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</si>
  <si>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</si>
  <si>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</si>
  <si>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</si>
  <si>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</si>
  <si>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</si>
  <si>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</si>
  <si>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</si>
  <si>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</si>
  <si>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</si>
  <si>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</si>
  <si>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</si>
  <si>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</si>
  <si>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</si>
  <si>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</si>
  <si>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</si>
  <si>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</si>
  <si>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</si>
  <si>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</si>
  <si>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</si>
  <si>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</si>
  <si>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</si>
  <si>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</si>
  <si>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</si>
  <si>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</si>
  <si>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</si>
  <si>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</si>
  <si>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</si>
  <si>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</si>
  <si>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</si>
  <si>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</si>
  <si>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</si>
  <si>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</si>
  <si>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</si>
  <si>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</si>
  <si>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</si>
  <si>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</si>
  <si>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</si>
  <si>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</si>
  <si>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</si>
  <si>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</si>
  <si>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</si>
  <si>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</si>
  <si>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</si>
  <si>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</si>
  <si>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</si>
  <si>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</si>
  <si>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</si>
  <si>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</si>
  <si>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</si>
  <si>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</si>
  <si>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</si>
  <si>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</si>
  <si>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</si>
  <si>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</si>
  <si>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</si>
  <si>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</si>
  <si>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</si>
  <si>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</si>
  <si>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</si>
  <si>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</si>
  <si>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</si>
  <si>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</si>
  <si>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</si>
  <si>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</si>
  <si>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</si>
  <si>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</si>
  <si>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</si>
  <si>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</si>
  <si>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</si>
  <si>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</si>
  <si>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</si>
  <si>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</si>
  <si>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</si>
  <si>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</si>
  <si>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</si>
  <si>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</si>
  <si>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</si>
  <si>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</si>
  <si>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</si>
  <si>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</si>
  <si>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</si>
  <si>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</si>
  <si>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</si>
  <si>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</si>
  <si>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</si>
  <si>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</si>
  <si>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</si>
  <si>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</si>
  <si>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</si>
  <si>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</si>
  <si>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</si>
  <si>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</si>
  <si>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</si>
  <si>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</si>
  <si>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</si>
  <si>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</si>
  <si>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</si>
  <si>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</si>
  <si>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</si>
  <si>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</si>
  <si>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</si>
  <si>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</si>
  <si>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</si>
  <si>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</si>
  <si>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</si>
  <si>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</si>
  <si>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</si>
  <si>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</si>
  <si>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</si>
  <si>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</si>
  <si>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</si>
  <si>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</si>
  <si>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</si>
  <si>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</si>
  <si>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</si>
  <si>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</si>
  <si>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</si>
  <si>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</si>
  <si>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</si>
  <si>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</si>
  <si>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</si>
  <si>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</si>
  <si>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</si>
  <si>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</si>
  <si>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</si>
  <si>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</si>
  <si>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</si>
  <si>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</si>
  <si>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</si>
  <si>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</si>
  <si>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</si>
  <si>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</si>
  <si>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</si>
  <si>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</si>
  <si>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</si>
  <si>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</si>
  <si>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</si>
  <si>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</si>
  <si>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</si>
  <si>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</si>
  <si>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</si>
  <si>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</si>
  <si>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</si>
  <si>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</si>
  <si>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</si>
  <si>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</si>
  <si>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</si>
  <si>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</si>
  <si>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</si>
  <si>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</si>
  <si>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</si>
  <si>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</si>
  <si>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</si>
  <si>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</si>
  <si>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</si>
  <si>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</si>
  <si>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</si>
  <si>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</si>
  <si>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</si>
  <si>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</si>
  <si>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</si>
  <si>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</si>
  <si>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</si>
  <si>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</si>
  <si>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</si>
  <si>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</si>
  <si>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</si>
  <si>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</si>
  <si>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</si>
  <si>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</si>
  <si>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</si>
  <si>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</si>
  <si>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</si>
  <si>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</si>
  <si>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</si>
  <si>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</si>
  <si>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</si>
  <si>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</si>
  <si>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</si>
  <si>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</si>
  <si>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</si>
  <si>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</si>
  <si>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</si>
  <si>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</si>
  <si>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</si>
  <si>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</si>
  <si>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</si>
  <si>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</si>
  <si>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</si>
  <si>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</si>
  <si>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</si>
  <si>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</si>
  <si>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</si>
  <si>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</si>
  <si>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</si>
  <si>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</si>
  <si>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</si>
  <si>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</si>
  <si>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</si>
  <si>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</si>
  <si>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</si>
  <si>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</si>
  <si>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</si>
  <si>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</si>
  <si>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</si>
  <si>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</si>
  <si>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</si>
  <si>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</si>
  <si>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</si>
  <si>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</si>
  <si>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</si>
  <si>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</si>
  <si>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</si>
  <si>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</si>
  <si>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</si>
  <si>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</si>
  <si>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</si>
  <si>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</si>
  <si>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</si>
  <si>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</si>
  <si>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</si>
  <si>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</si>
  <si>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</si>
  <si>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</si>
  <si>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</si>
  <si>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</si>
  <si>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</si>
  <si>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</si>
  <si>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</si>
  <si>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</si>
  <si>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</si>
  <si>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</si>
  <si>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</si>
  <si>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</si>
  <si>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</si>
  <si>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</si>
  <si>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</si>
  <si>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</si>
  <si>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</si>
  <si>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</si>
  <si>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</si>
  <si>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</si>
  <si>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</si>
  <si>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</si>
  <si>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</si>
  <si>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</si>
  <si>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</si>
  <si>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</si>
  <si>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</si>
  <si>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</si>
  <si>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</si>
  <si>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</si>
  <si>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</si>
  <si>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</si>
  <si>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</si>
  <si>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</si>
  <si>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</si>
  <si>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</si>
  <si>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</si>
  <si>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</si>
  <si>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</si>
  <si>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</si>
  <si>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</si>
  <si>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</si>
  <si>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</si>
  <si>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</si>
  <si>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</si>
  <si>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</si>
  <si>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</si>
  <si>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</si>
  <si>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</si>
  <si>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</si>
  <si>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</si>
  <si>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</si>
  <si>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</si>
  <si>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</si>
  <si>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</si>
  <si>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</si>
  <si>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</si>
  <si>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</si>
  <si>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</si>
  <si>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</si>
  <si>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</si>
  <si>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</si>
  <si>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</si>
  <si>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</si>
  <si>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</si>
  <si>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</si>
  <si>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</si>
  <si>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</si>
  <si>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</si>
  <si>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</si>
  <si>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</si>
  <si>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</si>
  <si>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</si>
  <si>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</si>
  <si>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</si>
  <si>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</si>
  <si>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</si>
  <si>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</si>
  <si>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</si>
  <si>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</si>
  <si>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</si>
  <si>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</si>
  <si>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</si>
  <si>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</si>
  <si>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</si>
  <si>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</si>
  <si>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</si>
  <si>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</si>
  <si>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</si>
  <si>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</si>
  <si>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</si>
  <si>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</si>
  <si>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</si>
  <si>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</si>
  <si>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</si>
  <si>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</si>
  <si>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</si>
  <si>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</si>
  <si>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</si>
  <si>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</si>
  <si>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</si>
  <si>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</si>
  <si>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</si>
  <si>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</si>
  <si>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</si>
  <si>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</si>
  <si>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</si>
  <si>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</si>
  <si>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</si>
  <si>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</si>
  <si>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</si>
  <si>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</si>
  <si>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</si>
  <si>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</si>
  <si>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</si>
  <si>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</si>
  <si>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</si>
  <si>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</si>
  <si>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</si>
  <si>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</si>
  <si>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</si>
  <si>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</si>
  <si>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</si>
  <si>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</si>
  <si>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</si>
  <si>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</si>
  <si>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</si>
  <si>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</si>
  <si>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</si>
  <si>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</si>
  <si>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</si>
  <si>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</si>
  <si>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</si>
  <si>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</si>
  <si>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</si>
  <si>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</si>
  <si>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</si>
  <si>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</si>
  <si>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</si>
  <si>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</si>
  <si>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</si>
  <si>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</si>
  <si>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</si>
  <si>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</si>
  <si>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</si>
  <si>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</si>
  <si>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</si>
  <si>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</si>
  <si>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</si>
  <si>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</si>
  <si>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</si>
  <si>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</si>
  <si>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</si>
  <si>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</si>
  <si>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</si>
  <si>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</si>
  <si>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</si>
  <si>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</si>
  <si>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</si>
  <si>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</si>
  <si>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</si>
  <si>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</si>
  <si>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</si>
  <si>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</si>
  <si>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</si>
  <si>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</si>
  <si>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</si>
  <si>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</si>
  <si>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</si>
  <si>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</si>
  <si>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</si>
  <si>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</si>
  <si>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</si>
  <si>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</si>
  <si>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</si>
  <si>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</si>
  <si>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</si>
  <si>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</si>
  <si>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</si>
  <si>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</si>
  <si>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</si>
  <si>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</si>
  <si>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</si>
  <si>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</si>
  <si>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</si>
  <si>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</si>
  <si>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</si>
  <si>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</si>
  <si>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</si>
  <si>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</si>
  <si>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</si>
  <si>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</si>
  <si>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</si>
  <si>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</si>
  <si>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</si>
  <si>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</si>
  <si>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</si>
  <si>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</si>
  <si>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</si>
  <si>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</si>
  <si>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</si>
  <si>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</si>
  <si>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</si>
  <si>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</si>
  <si>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</si>
  <si>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</si>
  <si>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</si>
  <si>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</si>
  <si>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</si>
  <si>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</si>
  <si>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</si>
  <si>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</si>
  <si>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</si>
  <si>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</si>
  <si>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</si>
  <si>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</si>
  <si>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</si>
  <si>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</si>
  <si>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</si>
  <si>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</si>
  <si>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</si>
  <si>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</si>
  <si>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</si>
  <si>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</si>
  <si>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</si>
  <si>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</si>
  <si>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</si>
  <si>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</si>
  <si>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</si>
  <si>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</si>
  <si>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</si>
  <si>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</si>
  <si>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</si>
  <si>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</si>
  <si>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</si>
  <si>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</si>
  <si>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</si>
  <si>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</si>
  <si>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</si>
  <si>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</si>
  <si>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</si>
  <si>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</si>
  <si>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</si>
  <si>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</si>
  <si>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</si>
  <si>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</si>
  <si>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</si>
  <si>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</si>
  <si>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</si>
  <si>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</si>
  <si>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</si>
  <si>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</si>
  <si>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</si>
  <si>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</si>
  <si>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</si>
  <si>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</si>
  <si>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</si>
  <si>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</si>
  <si>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</si>
  <si>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</si>
  <si>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</si>
  <si>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</si>
  <si>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</si>
  <si>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</si>
  <si>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</si>
  <si>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</si>
  <si>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</si>
  <si>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</si>
  <si>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</si>
  <si>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</si>
  <si>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</si>
  <si>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</si>
  <si>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</si>
  <si>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</si>
  <si>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</si>
  <si>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</si>
  <si>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</si>
  <si>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</si>
  <si>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</si>
  <si>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</si>
  <si>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</si>
  <si>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</si>
  <si>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</si>
  <si>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</si>
  <si>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</si>
  <si>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</si>
  <si>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</si>
  <si>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</si>
  <si>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</si>
  <si>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</si>
  <si>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</si>
  <si>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</si>
  <si>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</si>
  <si>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</si>
  <si>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</si>
  <si>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</si>
  <si>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</si>
  <si>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</si>
  <si>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</si>
  <si>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</si>
  <si>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</si>
  <si>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</si>
  <si>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</si>
  <si>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</si>
  <si>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</si>
  <si>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</si>
  <si>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</si>
  <si>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</si>
  <si>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</si>
  <si>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</si>
  <si>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</si>
  <si>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</si>
  <si>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</si>
  <si>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</si>
  <si>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</si>
  <si>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</si>
  <si>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</si>
  <si>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</si>
  <si>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</si>
  <si>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</si>
  <si>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</si>
  <si>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</si>
  <si>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</si>
  <si>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</si>
  <si>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</si>
  <si>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</si>
  <si>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</si>
  <si>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</si>
  <si>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</si>
  <si>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</si>
  <si>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</si>
  <si>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</si>
  <si>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</si>
  <si>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</si>
  <si>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</si>
  <si>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</si>
  <si>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</si>
  <si>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</si>
  <si>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</si>
  <si>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</si>
  <si>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</si>
  <si>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</si>
  <si>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</si>
  <si>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</si>
  <si>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</si>
  <si>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</si>
  <si>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</si>
  <si>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</si>
  <si>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</si>
  <si>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</si>
  <si>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</si>
  <si>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</si>
  <si>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</si>
  <si>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</si>
  <si>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</si>
  <si>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</si>
  <si>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</si>
  <si>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</si>
  <si>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</si>
  <si>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</si>
  <si>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</si>
  <si>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</si>
  <si>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</si>
  <si>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</si>
  <si>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</si>
  <si>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</si>
  <si>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</si>
  <si>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</si>
  <si>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</si>
  <si>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</si>
  <si>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</si>
  <si>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</si>
  <si>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</si>
  <si>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</si>
  <si>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</si>
  <si>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</si>
  <si>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</si>
  <si>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</si>
  <si>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</si>
  <si>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</si>
  <si>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</si>
  <si>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</si>
  <si>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</si>
  <si>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</si>
  <si>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</si>
  <si>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</si>
  <si>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</si>
  <si>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</si>
  <si>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</si>
  <si>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</si>
  <si>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</si>
  <si>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</si>
  <si>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</si>
  <si>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</si>
  <si>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</si>
  <si>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</si>
  <si>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</si>
  <si>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</si>
  <si>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</si>
  <si>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</si>
  <si>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</si>
  <si>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</si>
  <si>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</si>
  <si>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</si>
  <si>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</si>
  <si>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</si>
  <si>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</si>
  <si>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</si>
  <si>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</si>
  <si>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</si>
  <si>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</si>
  <si>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</si>
  <si>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</si>
  <si>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</si>
  <si>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</si>
  <si>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</si>
  <si>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</si>
  <si>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</si>
  <si>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</si>
  <si>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</si>
  <si>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</si>
  <si>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</si>
  <si>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</si>
  <si>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</si>
  <si>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</si>
  <si>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</si>
  <si>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</si>
  <si>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</si>
  <si>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</si>
  <si>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</si>
  <si>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</si>
  <si>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</si>
  <si>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</si>
  <si>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</si>
  <si>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</si>
  <si>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</si>
  <si>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</si>
  <si>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</si>
  <si>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</si>
  <si>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</si>
  <si>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</si>
  <si>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</si>
  <si>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</si>
  <si>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</si>
  <si>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</si>
  <si>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</si>
  <si>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</si>
  <si>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</si>
  <si>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</si>
  <si>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</si>
  <si>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</si>
  <si>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</si>
  <si>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</si>
  <si>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</si>
  <si>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</si>
  <si>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</si>
  <si>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</si>
  <si>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</si>
  <si>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</si>
  <si>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</si>
  <si>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</si>
  <si>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</si>
  <si>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</si>
  <si>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</si>
  <si>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</si>
  <si>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</si>
  <si>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</si>
  <si>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</si>
  <si>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</si>
  <si>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</si>
  <si>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</si>
  <si>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</si>
  <si>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</si>
  <si>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</si>
  <si>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</si>
  <si>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</si>
  <si>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</si>
  <si>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</si>
  <si>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</si>
  <si>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</si>
  <si>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</si>
  <si>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</si>
  <si>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</si>
  <si>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</si>
  <si>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</si>
  <si>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</si>
  <si>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</si>
  <si>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</si>
  <si>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</si>
  <si>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</si>
  <si>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</si>
  <si>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</si>
  <si>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</si>
  <si>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</si>
  <si>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</si>
  <si>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</si>
  <si>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</si>
  <si>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</si>
  <si>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</si>
  <si>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</si>
  <si>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</si>
  <si>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</si>
  <si>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</si>
  <si>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</si>
  <si>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</si>
  <si>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</si>
  <si>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</si>
  <si>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</si>
  <si>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</si>
  <si>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</si>
  <si>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</si>
  <si>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</si>
  <si>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</si>
  <si>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</si>
  <si>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</si>
  <si>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</si>
  <si>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</si>
  <si>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</si>
  <si>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</si>
  <si>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</si>
  <si>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</si>
  <si>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</si>
  <si>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</si>
  <si>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</si>
  <si>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</si>
  <si>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</si>
  <si>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</si>
  <si>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</si>
  <si>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</si>
  <si>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</si>
  <si>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</si>
  <si>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</si>
  <si>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</si>
  <si>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</si>
  <si>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</si>
  <si>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</si>
  <si>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</si>
  <si>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</si>
  <si>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</si>
  <si>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</si>
  <si>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</si>
  <si>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</si>
  <si>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</si>
  <si>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</si>
  <si>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</si>
  <si>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</si>
  <si>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</si>
  <si>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</si>
  <si>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</si>
  <si>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</si>
  <si>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</si>
  <si>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</si>
  <si>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</si>
  <si>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</si>
  <si>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</si>
  <si>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</si>
  <si>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</si>
  <si>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</si>
  <si>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</si>
  <si>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</si>
  <si>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</si>
  <si>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</si>
  <si>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</si>
  <si>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</si>
  <si>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</si>
  <si>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</si>
  <si>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</si>
  <si>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</si>
  <si>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</si>
  <si>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</si>
  <si>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</si>
  <si>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</si>
  <si>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</si>
  <si>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</si>
  <si>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</si>
  <si>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</si>
  <si>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</si>
  <si>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</si>
  <si>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</si>
  <si>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</si>
  <si>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</si>
  <si>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</si>
  <si>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</si>
  <si>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</si>
  <si>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</si>
  <si>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</si>
  <si>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</si>
  <si>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</si>
  <si>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</si>
  <si>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</si>
  <si>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</si>
  <si>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</si>
  <si>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</si>
  <si>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</si>
  <si>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</si>
  <si>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</si>
  <si>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</si>
  <si>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</si>
  <si>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</si>
  <si>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</si>
  <si>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</si>
  <si>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</si>
  <si>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</si>
  <si>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</si>
  <si>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</si>
  <si>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</si>
  <si>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</si>
  <si>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</si>
  <si>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</si>
  <si>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</si>
  <si>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</si>
  <si>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</si>
  <si>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</si>
  <si>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</si>
  <si>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</si>
  <si>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</si>
  <si>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</si>
  <si>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</si>
  <si>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</si>
  <si>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</si>
  <si>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</si>
  <si>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</si>
  <si>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</si>
  <si>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</si>
  <si>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</si>
  <si>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</si>
  <si>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</si>
  <si>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</si>
  <si>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</si>
  <si>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</si>
  <si>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</si>
  <si>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</si>
  <si>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</si>
  <si>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</si>
  <si>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</si>
  <si>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</si>
  <si>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</si>
  <si>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</si>
  <si>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</si>
  <si>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</si>
  <si>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</si>
  <si>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</si>
  <si>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</si>
  <si>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</si>
  <si>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</si>
  <si>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</si>
  <si>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</si>
  <si>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</si>
  <si>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</si>
  <si>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</si>
  <si>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</si>
  <si>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</si>
  <si>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</si>
  <si>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</si>
  <si>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</si>
  <si>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</si>
  <si>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</si>
  <si>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</si>
  <si>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</si>
  <si>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</si>
  <si>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</si>
  <si>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</si>
  <si>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</si>
  <si>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</si>
  <si>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</si>
  <si>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</si>
  <si>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</si>
  <si>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</si>
  <si>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</si>
  <si>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</si>
  <si>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</si>
  <si>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</si>
  <si>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</si>
  <si>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</si>
  <si>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</si>
  <si>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</si>
  <si>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</si>
  <si>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</si>
  <si>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</si>
  <si>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</si>
  <si>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</si>
  <si>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</si>
  <si>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</si>
  <si>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</si>
  <si>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</si>
  <si>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</si>
  <si>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</si>
  <si>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</si>
  <si>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</si>
  <si>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</si>
  <si>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</si>
  <si>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</si>
  <si>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</si>
  <si>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</si>
  <si>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</si>
  <si>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</si>
  <si>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</si>
  <si>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</si>
  <si>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</si>
  <si>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</si>
  <si>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</si>
  <si>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</si>
  <si>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</si>
  <si>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</si>
  <si>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</si>
  <si>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</si>
  <si>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</si>
  <si>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</si>
  <si>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</si>
  <si>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</si>
  <si>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</si>
  <si>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</si>
  <si>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</si>
  <si>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</si>
  <si>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</si>
  <si>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</si>
  <si>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</si>
  <si>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</si>
  <si>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</si>
  <si>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</si>
  <si>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</si>
  <si>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</si>
  <si>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</si>
  <si>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</si>
  <si>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</si>
  <si>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</si>
  <si>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</si>
  <si>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</si>
  <si>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</si>
  <si>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</si>
  <si>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</si>
  <si>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</si>
  <si>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</si>
  <si>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</si>
  <si>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</si>
  <si>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</si>
  <si>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</si>
  <si>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</si>
  <si>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</si>
  <si>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</si>
  <si>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</si>
  <si>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</si>
  <si>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</si>
  <si>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</si>
  <si>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</si>
  <si>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</si>
  <si>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</si>
  <si>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</si>
  <si>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</si>
  <si>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</si>
  <si>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</si>
  <si>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</si>
  <si>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</si>
  <si>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</si>
  <si>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</si>
  <si>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</si>
  <si>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</si>
  <si>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</si>
  <si>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</si>
  <si>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</si>
  <si>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</si>
  <si>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</si>
  <si>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</si>
  <si>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</si>
  <si>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</si>
  <si>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</si>
  <si>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</si>
  <si>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</si>
  <si>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</si>
  <si>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</si>
  <si>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</si>
  <si>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</si>
  <si>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</si>
  <si>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</si>
  <si>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</si>
  <si>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</si>
  <si>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</si>
  <si>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</si>
  <si>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</si>
  <si>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</si>
  <si>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</si>
  <si>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</si>
  <si>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</si>
  <si>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</si>
  <si>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</si>
  <si>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</si>
  <si>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</si>
  <si>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</si>
  <si>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</si>
  <si>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</si>
  <si>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</si>
  <si>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</si>
  <si>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</si>
  <si>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</si>
  <si>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</si>
  <si>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</si>
  <si>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</si>
  <si>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</si>
  <si>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</si>
  <si>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</si>
  <si>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</si>
  <si>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</si>
  <si>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</si>
  <si>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</si>
  <si>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</si>
  <si>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</si>
  <si>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</si>
  <si>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</si>
  <si>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</si>
  <si>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</si>
  <si>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</si>
  <si>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</si>
  <si>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</si>
  <si>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</si>
  <si>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</si>
  <si>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</si>
  <si>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</si>
  <si>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</si>
  <si>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</si>
  <si>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</si>
  <si>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</si>
  <si>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</si>
  <si>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</si>
  <si>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</si>
  <si>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</si>
  <si>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</si>
  <si>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</si>
  <si>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</si>
  <si>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</si>
  <si>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</si>
  <si>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</si>
  <si>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</si>
  <si>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</si>
  <si>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</si>
  <si>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</si>
  <si>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</si>
  <si>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</si>
  <si>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</si>
  <si>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</si>
  <si>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</si>
  <si>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</si>
  <si>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</si>
  <si>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</si>
  <si>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</si>
  <si>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</si>
  <si>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</si>
  <si>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</si>
  <si>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</si>
  <si>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</si>
  <si>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</si>
  <si>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</si>
  <si>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</si>
  <si>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</si>
  <si>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</si>
  <si>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</si>
  <si>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</si>
  <si>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</si>
  <si>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</si>
  <si>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</si>
  <si>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</si>
  <si>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</si>
  <si>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</si>
  <si>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</si>
  <si>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</si>
  <si>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</si>
  <si>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</si>
  <si>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</si>
  <si>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</si>
  <si>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</si>
  <si>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</si>
  <si>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</si>
  <si>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</si>
  <si>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</si>
  <si>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</si>
  <si>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</si>
  <si>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</si>
  <si>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</si>
  <si>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</si>
  <si>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</si>
  <si>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</si>
  <si>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</si>
  <si>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</si>
  <si>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</si>
  <si>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</si>
  <si>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</si>
  <si>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</si>
  <si>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</si>
  <si>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</si>
  <si>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</si>
  <si>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</si>
  <si>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</si>
  <si>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</si>
  <si>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</si>
  <si>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</si>
  <si>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</si>
  <si>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</si>
  <si>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</si>
  <si>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</si>
  <si>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</si>
  <si>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</si>
  <si>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</si>
  <si>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</si>
  <si>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</si>
  <si>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</si>
  <si>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</si>
  <si>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</si>
  <si>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</si>
  <si>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</si>
  <si>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</si>
  <si>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</si>
  <si>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</si>
  <si>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</si>
  <si>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</si>
  <si>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</si>
  <si>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</si>
  <si>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</si>
  <si>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</si>
  <si>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</si>
  <si>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</si>
  <si>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</si>
  <si>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</si>
  <si>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</si>
  <si>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</si>
  <si>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</si>
  <si>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</si>
  <si>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</si>
  <si>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</si>
  <si>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</si>
  <si>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</si>
  <si>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</si>
  <si>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</si>
  <si>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</si>
  <si>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</si>
  <si>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</si>
  <si>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</si>
  <si>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</si>
  <si>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</si>
  <si>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</si>
  <si>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</si>
  <si>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</si>
  <si>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</si>
  <si>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</si>
  <si>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</si>
  <si>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</si>
  <si>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</si>
  <si>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</si>
  <si>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</si>
  <si>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</si>
  <si>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</si>
  <si>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</si>
  <si>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</si>
  <si>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</si>
  <si>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</si>
  <si>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</si>
  <si>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</si>
  <si>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</si>
  <si>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</si>
  <si>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</si>
  <si>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</si>
  <si>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</si>
  <si>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</si>
  <si>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</si>
  <si>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</si>
  <si>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</si>
  <si>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</si>
  <si>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</si>
  <si>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</si>
  <si>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</si>
  <si>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</si>
  <si>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</si>
  <si>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</si>
  <si>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</si>
  <si>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</si>
  <si>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</si>
  <si>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</si>
  <si>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</si>
  <si>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</si>
  <si>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</si>
  <si>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</si>
  <si>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</si>
  <si>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</si>
  <si>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</si>
  <si>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</si>
  <si>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</si>
  <si>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</si>
  <si>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</si>
  <si>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</si>
  <si>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</si>
  <si>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</si>
  <si>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</si>
  <si>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</si>
  <si>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</si>
  <si>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</si>
  <si>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</si>
  <si>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</si>
  <si>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</si>
  <si>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</si>
  <si>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</si>
  <si>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</si>
  <si>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</si>
  <si>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</si>
  <si>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</si>
  <si>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</si>
  <si>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</si>
  <si>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</si>
  <si>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</si>
  <si>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</si>
  <si>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</si>
  <si>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</si>
  <si>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</si>
  <si>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</si>
  <si>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</si>
  <si>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</si>
  <si>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</si>
  <si>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</si>
  <si>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</si>
  <si>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</si>
  <si>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</si>
  <si>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</si>
  <si>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</si>
  <si>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</si>
  <si>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</si>
  <si>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</si>
  <si>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</si>
  <si>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</si>
  <si>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</si>
  <si>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</si>
  <si>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</si>
  <si>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</si>
  <si>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</si>
  <si>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</si>
  <si>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</si>
  <si>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</si>
  <si>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</si>
  <si>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</si>
  <si>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</si>
  <si>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</si>
  <si>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</si>
  <si>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</si>
  <si>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</si>
  <si>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</si>
  <si>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</si>
  <si>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</si>
  <si>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</si>
  <si>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</si>
  <si>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</si>
  <si>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</si>
  <si>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</si>
  <si>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</si>
  <si>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</si>
  <si>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</si>
  <si>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</si>
  <si>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</si>
  <si>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</si>
  <si>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</si>
  <si>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</si>
  <si>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</si>
  <si>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</si>
  <si>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</si>
  <si>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</si>
  <si>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</si>
  <si>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</si>
  <si>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</si>
  <si>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</si>
  <si>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</si>
  <si>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</si>
  <si>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</si>
  <si>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</si>
  <si>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</si>
  <si>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</si>
  <si>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</si>
  <si>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</si>
  <si>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</si>
  <si>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</si>
  <si>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</si>
  <si>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</si>
  <si>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</si>
  <si>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</si>
  <si>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</si>
  <si>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</si>
  <si>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</si>
  <si>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</si>
  <si>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</si>
  <si>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</si>
  <si>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</si>
  <si>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</si>
  <si>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</si>
  <si>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</si>
  <si>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</si>
  <si>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</si>
  <si>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</si>
  <si>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</si>
  <si>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</si>
  <si>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</si>
  <si>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</si>
  <si>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</si>
  <si>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</si>
  <si>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</si>
  <si>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</si>
  <si>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</si>
  <si>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</si>
  <si>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</si>
  <si>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</si>
  <si>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</si>
  <si>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</si>
  <si>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</si>
  <si>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</si>
  <si>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</si>
  <si>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</si>
  <si>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</si>
  <si>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</si>
  <si>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</si>
  <si>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</si>
  <si>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</si>
  <si>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</si>
  <si>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</si>
  <si>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</si>
  <si>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</si>
  <si>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</si>
  <si>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</si>
  <si>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</si>
  <si>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</si>
  <si>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</si>
  <si>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</si>
  <si>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</si>
  <si>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</si>
  <si>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</si>
  <si>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</si>
  <si>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</si>
  <si>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</si>
  <si>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</si>
  <si>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</si>
  <si>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</si>
  <si>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</si>
  <si>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</si>
  <si>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</si>
  <si>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</si>
  <si>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</si>
  <si>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</si>
  <si>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</si>
  <si>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</si>
  <si>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</si>
  <si>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</si>
  <si>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</si>
  <si>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</si>
  <si>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</si>
  <si>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</si>
  <si>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</si>
  <si>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</si>
  <si>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</si>
  <si>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</si>
  <si>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</si>
  <si>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</si>
  <si>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</si>
  <si>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</si>
  <si>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</si>
  <si>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</si>
  <si>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</si>
  <si>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</si>
  <si>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</si>
  <si>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</si>
  <si>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</si>
  <si>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</si>
  <si>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</si>
  <si>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</si>
  <si>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</si>
  <si>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</si>
  <si>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</si>
  <si>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</si>
  <si>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</si>
  <si>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</si>
  <si>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</si>
  <si>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</si>
  <si>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</si>
  <si>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</si>
  <si>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</si>
  <si>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</si>
  <si>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</si>
  <si>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</si>
  <si>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</si>
  <si>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</si>
  <si>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</si>
  <si>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</si>
  <si>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</si>
  <si>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</si>
  <si>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</si>
  <si>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</si>
  <si>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</si>
  <si>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</si>
  <si>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</si>
  <si>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</si>
  <si>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</si>
  <si>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</si>
  <si>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</si>
  <si>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</si>
  <si>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</si>
  <si>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</si>
  <si>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</si>
  <si>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</si>
  <si>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</si>
  <si>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</si>
  <si>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</si>
  <si>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</si>
  <si>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</si>
  <si>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</si>
  <si>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</si>
  <si>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</si>
  <si>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</si>
  <si>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</si>
  <si>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</si>
  <si>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</si>
  <si>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</si>
  <si>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</si>
  <si>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</si>
  <si>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</si>
  <si>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</si>
  <si>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</si>
  <si>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</si>
  <si>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</si>
  <si>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</si>
  <si>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</si>
  <si>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</si>
  <si>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</si>
  <si>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</si>
  <si>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</si>
  <si>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</si>
  <si>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</si>
  <si>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</si>
  <si>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</si>
  <si>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</si>
  <si>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</si>
  <si>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</si>
  <si>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</si>
  <si>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</si>
  <si>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</si>
  <si>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</si>
  <si>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</si>
  <si>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</si>
  <si>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</si>
  <si>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</si>
  <si>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</si>
  <si>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</si>
  <si>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</si>
  <si>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</si>
  <si>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</si>
  <si>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</si>
  <si>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</si>
  <si>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</si>
  <si>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</si>
  <si>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</si>
  <si>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</si>
  <si>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</si>
  <si>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</si>
  <si>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</si>
  <si>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</si>
  <si>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</si>
  <si>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</si>
  <si>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</si>
  <si>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</si>
  <si>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</si>
  <si>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</si>
  <si>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</si>
  <si>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</si>
  <si>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</si>
  <si>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</si>
  <si>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</si>
  <si>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</si>
  <si>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</si>
  <si>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</si>
  <si>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</si>
  <si>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</si>
  <si>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</si>
  <si>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</si>
  <si>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</si>
  <si>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</si>
  <si>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</si>
  <si>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</si>
  <si>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</si>
  <si>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</si>
  <si>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</si>
  <si>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</si>
  <si>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</si>
  <si>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</si>
  <si>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</si>
  <si>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</si>
  <si>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</si>
  <si>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</si>
  <si>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</si>
  <si>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</si>
  <si>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</si>
  <si>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</si>
  <si>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</si>
  <si>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</si>
  <si>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</si>
  <si>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</si>
  <si>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</si>
  <si>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</si>
  <si>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</si>
  <si>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</si>
  <si>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</si>
  <si>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</si>
  <si>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</si>
  <si>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</si>
  <si>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</si>
  <si>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</si>
  <si>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</si>
  <si>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</si>
  <si>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</si>
  <si>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</si>
  <si>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</si>
  <si>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</si>
  <si>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</si>
  <si>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</si>
  <si>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</si>
  <si>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</si>
  <si>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</si>
  <si>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</si>
  <si>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</si>
  <si>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</si>
  <si>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</si>
  <si>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</si>
  <si>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</si>
  <si>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</si>
  <si>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</si>
  <si>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</si>
  <si>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</si>
  <si>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</si>
  <si>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</si>
  <si>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</si>
  <si>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</si>
  <si>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</si>
  <si>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</si>
  <si>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</si>
  <si>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</si>
  <si>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</si>
  <si>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</si>
  <si>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</si>
  <si>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</si>
  <si>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</si>
  <si>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</si>
  <si>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</si>
  <si>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</si>
  <si>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</si>
  <si>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</si>
  <si>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</si>
  <si>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</si>
  <si>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</si>
  <si>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</si>
  <si>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</si>
  <si>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</si>
  <si>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</si>
  <si>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</si>
  <si>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</si>
  <si>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</si>
  <si>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</si>
  <si>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</si>
  <si>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</si>
  <si>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</si>
  <si>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</si>
  <si>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</si>
  <si>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</si>
  <si>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</si>
  <si>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</si>
  <si>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</si>
  <si>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</si>
  <si>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</si>
  <si>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</si>
  <si>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</si>
  <si>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</si>
  <si>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</si>
  <si>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</si>
  <si>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</si>
  <si>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</si>
  <si>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</si>
  <si>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</si>
  <si>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</si>
  <si>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</si>
  <si>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</si>
  <si>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</si>
  <si>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</si>
  <si>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</si>
  <si>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</si>
  <si>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</si>
  <si>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</si>
  <si>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</si>
  <si>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</si>
  <si>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</si>
  <si>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</si>
  <si>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</si>
  <si>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</si>
  <si>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</si>
  <si>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</si>
  <si>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</si>
  <si>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</si>
  <si>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</si>
  <si>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</si>
  <si>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</si>
  <si>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</si>
  <si>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</si>
  <si>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</si>
  <si>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</si>
  <si>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</si>
  <si>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</si>
  <si>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</si>
  <si>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</si>
  <si>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</si>
  <si>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</si>
  <si>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</si>
  <si>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</si>
  <si>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</si>
  <si>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</si>
  <si>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</si>
  <si>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</si>
  <si>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</si>
  <si>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</si>
  <si>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</si>
  <si>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</si>
  <si>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</si>
  <si>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</si>
  <si>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</si>
  <si>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</si>
  <si>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</si>
  <si>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</si>
  <si>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</si>
  <si>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</si>
  <si>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</si>
  <si>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</si>
  <si>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</si>
  <si>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</si>
  <si>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</si>
  <si>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</si>
  <si>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</si>
  <si>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</si>
  <si>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</si>
  <si>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</si>
  <si>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</si>
  <si>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</si>
  <si>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</si>
  <si>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</si>
  <si>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</si>
  <si>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</si>
  <si>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</si>
  <si>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</si>
  <si>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</si>
  <si>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</si>
  <si>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</si>
  <si>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</si>
  <si>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</si>
  <si>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</si>
  <si>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</si>
  <si>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</si>
  <si>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</si>
  <si>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</si>
  <si>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</si>
  <si>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</si>
  <si>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</si>
  <si>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</si>
  <si>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</si>
  <si>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</si>
  <si>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</si>
  <si>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</si>
  <si>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</si>
  <si>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</si>
  <si>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</si>
  <si>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</si>
  <si>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</si>
  <si>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</si>
  <si>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</si>
  <si>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</si>
  <si>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</si>
  <si>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</si>
  <si>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</si>
  <si>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</si>
  <si>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</si>
  <si>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</si>
  <si>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</si>
  <si>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</si>
  <si>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</si>
  <si>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</si>
  <si>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</si>
  <si>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</si>
  <si>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</si>
  <si>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</si>
  <si>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</si>
  <si>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</si>
  <si>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</si>
  <si>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</si>
  <si>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</si>
  <si>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</si>
  <si>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</si>
  <si>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</si>
  <si>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</si>
  <si>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</si>
  <si>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</si>
  <si>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</si>
  <si>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</si>
  <si>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</si>
  <si>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</si>
  <si>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</si>
  <si>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</si>
  <si>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</si>
  <si>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</si>
  <si>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</si>
  <si>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</si>
  <si>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</si>
  <si>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</si>
  <si>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</si>
  <si>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</si>
  <si>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</si>
  <si>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</si>
  <si>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</si>
  <si>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</si>
  <si>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</si>
  <si>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</si>
  <si>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</si>
  <si>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</si>
  <si>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</si>
  <si>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</si>
  <si>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</si>
  <si>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</si>
  <si>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</si>
  <si>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</si>
  <si>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</si>
  <si>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</si>
  <si>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</si>
  <si>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</si>
  <si>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</si>
  <si>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</si>
  <si>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</si>
  <si>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</si>
  <si>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</si>
  <si>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</si>
  <si>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</si>
  <si>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</si>
  <si>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</si>
  <si>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</si>
  <si>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</si>
  <si>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</si>
  <si>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</si>
  <si>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</si>
  <si>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</si>
  <si>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</si>
  <si>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</si>
  <si>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</si>
  <si>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</si>
  <si>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</si>
  <si>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</si>
  <si>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</si>
  <si>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</si>
  <si>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</si>
  <si>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</si>
  <si>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</si>
  <si>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</si>
  <si>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</si>
  <si>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</si>
  <si>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</si>
  <si>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</si>
  <si>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</si>
  <si>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</si>
  <si>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</si>
  <si>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</si>
  <si>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</si>
  <si>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</si>
  <si>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</si>
  <si>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</si>
  <si>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</si>
  <si>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</si>
  <si>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</si>
  <si>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</si>
  <si>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</si>
  <si>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</si>
  <si>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</si>
  <si>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</si>
  <si>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</si>
  <si>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</si>
  <si>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</si>
  <si>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</si>
  <si>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</si>
  <si>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</si>
  <si>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</si>
  <si>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</si>
  <si>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</si>
  <si>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</si>
  <si>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</si>
  <si>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</si>
  <si>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</si>
  <si>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</si>
  <si>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</si>
  <si>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</si>
  <si>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</si>
  <si>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</si>
  <si>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</si>
  <si>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</si>
  <si>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</si>
  <si>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</si>
  <si>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</si>
  <si>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</si>
  <si>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</si>
  <si>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</si>
  <si>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</si>
  <si>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</si>
  <si>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</si>
  <si>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</si>
  <si>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</si>
  <si>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</si>
  <si>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</si>
  <si>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</si>
  <si>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</si>
  <si>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</si>
  <si>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</si>
  <si>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</si>
  <si>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</si>
  <si>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</si>
  <si>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</si>
  <si>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</si>
  <si>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</si>
  <si>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</si>
  <si>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</si>
  <si>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</si>
  <si>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</si>
  <si>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</si>
  <si>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</si>
  <si>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</si>
  <si>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</si>
  <si>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</si>
  <si>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</si>
  <si>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</si>
  <si>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</si>
  <si>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</si>
  <si>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</si>
  <si>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</si>
  <si>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</si>
  <si>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</si>
  <si>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</si>
  <si>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</si>
  <si>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</si>
  <si>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</si>
  <si>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</si>
  <si>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</si>
  <si>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</si>
  <si>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</si>
  <si>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</si>
  <si>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</si>
  <si>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</si>
  <si>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</si>
  <si>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</si>
  <si>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</si>
  <si>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</si>
  <si>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</si>
  <si>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</si>
  <si>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</si>
  <si>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</si>
  <si>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</si>
  <si>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</si>
  <si>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</si>
  <si>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</si>
  <si>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</si>
  <si>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</si>
  <si>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</si>
  <si>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</si>
  <si>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</si>
  <si>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</si>
  <si>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</si>
  <si>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</si>
  <si>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</si>
  <si>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</si>
  <si>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</si>
  <si>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</si>
  <si>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</si>
  <si>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</si>
  <si>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</si>
  <si>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</si>
  <si>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</si>
  <si>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</si>
  <si>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</si>
  <si>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</si>
  <si>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</si>
  <si>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</si>
  <si>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</si>
  <si>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</si>
  <si>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</si>
  <si>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</si>
  <si>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</si>
  <si>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</si>
  <si>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</si>
  <si>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</si>
  <si>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</si>
  <si>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</si>
  <si>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</si>
  <si>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</si>
  <si>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</si>
  <si>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</si>
  <si>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</si>
  <si>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</si>
  <si>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</si>
  <si>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</si>
  <si>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</si>
  <si>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</si>
  <si>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</si>
  <si>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</si>
  <si>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</si>
  <si>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</si>
  <si>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</si>
  <si>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</si>
  <si>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</si>
  <si>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</si>
  <si>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</si>
  <si>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</si>
  <si>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</si>
  <si>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</si>
  <si>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</si>
  <si>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</si>
  <si>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</si>
  <si>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</si>
  <si>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</si>
  <si>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</si>
  <si>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</si>
  <si>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</si>
  <si>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</si>
  <si>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</si>
  <si>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</si>
  <si>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</si>
  <si>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</si>
  <si>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</si>
  <si>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</si>
  <si>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</si>
  <si>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</si>
  <si>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</si>
  <si>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</si>
  <si>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</si>
  <si>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</si>
  <si>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</si>
  <si>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</si>
  <si>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</si>
  <si>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</si>
  <si>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</si>
  <si>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</si>
  <si>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</si>
  <si>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</si>
  <si>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</si>
  <si>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</si>
  <si>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</si>
  <si>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</si>
  <si>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</si>
  <si>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</si>
  <si>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</si>
  <si>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</si>
  <si>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</si>
  <si>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</si>
  <si>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</si>
  <si>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</si>
  <si>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</si>
  <si>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</si>
  <si>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</si>
  <si>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</si>
  <si>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</si>
  <si>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</si>
  <si>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</si>
  <si>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</si>
  <si>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</si>
  <si>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</si>
  <si>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</si>
  <si>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</si>
  <si>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</si>
  <si>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</si>
  <si>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</si>
  <si>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</si>
  <si>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</si>
  <si>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</si>
  <si>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</si>
  <si>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</si>
  <si>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</si>
  <si>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</si>
  <si>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</si>
  <si>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</si>
  <si>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</si>
  <si>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</si>
  <si>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</si>
  <si>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</si>
  <si>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</si>
  <si>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</si>
  <si>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</si>
  <si>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</si>
  <si>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</si>
  <si>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</si>
  <si>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</si>
  <si>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</si>
  <si>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</si>
  <si>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</si>
  <si>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</si>
  <si>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</si>
  <si>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</si>
  <si>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</si>
  <si>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</si>
  <si>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</si>
  <si>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</si>
  <si>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</si>
  <si>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</si>
  <si>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</si>
  <si>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</si>
  <si>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</si>
  <si>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</si>
  <si>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</si>
  <si>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</si>
  <si>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</si>
  <si>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</si>
  <si>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</si>
  <si>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</si>
  <si>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</si>
  <si>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</si>
  <si>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</si>
  <si>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</si>
  <si>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</si>
  <si>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</si>
  <si>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</si>
  <si>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</si>
  <si>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</si>
  <si>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</si>
  <si>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</si>
  <si>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</si>
  <si>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</si>
  <si>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</si>
  <si>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</si>
  <si>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</si>
  <si>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</si>
  <si>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</si>
  <si>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</si>
  <si>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</si>
  <si>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</si>
  <si>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</si>
  <si>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</si>
  <si>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</si>
  <si>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</si>
  <si>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</si>
  <si>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</si>
  <si>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</si>
  <si>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</si>
  <si>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</si>
  <si>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</si>
  <si>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</si>
  <si>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</si>
  <si>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</si>
  <si>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</si>
  <si>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</si>
  <si>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</si>
  <si>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</si>
  <si>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</si>
  <si>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</si>
  <si>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</si>
  <si>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</si>
  <si>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</si>
  <si>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</si>
  <si>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</si>
  <si>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</si>
  <si>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</si>
  <si>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</si>
  <si>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</si>
  <si>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</si>
  <si>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</si>
  <si>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</si>
  <si>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</si>
  <si>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</si>
  <si>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</si>
  <si>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</si>
  <si>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</si>
  <si>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</si>
  <si>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</si>
  <si>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</si>
  <si>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</si>
  <si>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</si>
  <si>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</si>
  <si>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</si>
  <si>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</si>
  <si>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</si>
  <si>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</si>
  <si>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</si>
  <si>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</si>
  <si>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</si>
  <si>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</si>
  <si>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</si>
  <si>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</si>
  <si>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</si>
  <si>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</si>
  <si>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</si>
  <si>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</si>
  <si>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</si>
  <si>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</si>
  <si>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</si>
  <si>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</si>
  <si>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</si>
  <si>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</si>
  <si>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</si>
  <si>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</si>
  <si>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</si>
  <si>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</si>
  <si>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</si>
  <si>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</si>
  <si>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</si>
  <si>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</si>
  <si>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</si>
  <si>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</si>
  <si>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</si>
  <si>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</si>
  <si>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</si>
  <si>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</si>
  <si>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</si>
  <si>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</si>
  <si>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</si>
  <si>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</si>
  <si>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</si>
  <si>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</si>
  <si>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</si>
  <si>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</si>
  <si>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</si>
  <si>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</si>
  <si>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</si>
  <si>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</si>
  <si>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</si>
  <si>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</si>
  <si>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</si>
  <si>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</si>
  <si>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</si>
  <si>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</si>
  <si>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</si>
  <si>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</si>
  <si>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</si>
  <si>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</si>
  <si>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</si>
  <si>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</si>
  <si>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</si>
  <si>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</si>
  <si>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</si>
  <si>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</si>
  <si>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</si>
  <si>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</si>
  <si>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</si>
  <si>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</si>
  <si>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</si>
  <si>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</si>
  <si>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</si>
  <si>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</si>
  <si>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</si>
  <si>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</si>
  <si>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</si>
  <si>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</si>
  <si>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</si>
  <si>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</si>
  <si>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</si>
  <si>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</si>
  <si>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</si>
  <si>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</si>
  <si>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</si>
  <si>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</si>
  <si>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</si>
  <si>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</si>
  <si>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</si>
  <si>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</si>
  <si>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</si>
  <si>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</si>
  <si>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</si>
  <si>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</si>
  <si>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</si>
  <si>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</si>
  <si>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</si>
  <si>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</si>
  <si>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</si>
  <si>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</si>
  <si>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</si>
  <si>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</si>
  <si>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</si>
  <si>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</si>
  <si>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</si>
  <si>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</si>
  <si>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</si>
  <si>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</si>
  <si>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</si>
  <si>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</si>
  <si>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</si>
  <si>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</si>
  <si>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</si>
  <si>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</si>
  <si>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</si>
  <si>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</si>
  <si>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</si>
  <si>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</si>
  <si>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</si>
  <si>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</si>
  <si>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</si>
  <si>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</si>
  <si>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</si>
  <si>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</si>
  <si>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</si>
  <si>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</si>
  <si>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</si>
  <si>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</si>
  <si>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</si>
  <si>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</si>
  <si>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</si>
  <si>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</si>
  <si>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</si>
  <si>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</si>
  <si>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</si>
  <si>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</si>
  <si>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</si>
  <si>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</si>
  <si>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</si>
  <si>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</si>
  <si>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</si>
  <si>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</si>
  <si>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</si>
  <si>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</si>
  <si>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</si>
  <si>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</si>
  <si>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</si>
  <si>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</si>
  <si>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</si>
  <si>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</si>
  <si>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</si>
  <si>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</si>
  <si>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</si>
  <si>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</si>
  <si>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</si>
  <si>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</si>
  <si>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</si>
  <si>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</si>
  <si>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</si>
  <si>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</si>
  <si>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</si>
  <si>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</si>
  <si>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</si>
  <si>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</si>
  <si>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</si>
  <si>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</si>
  <si>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</si>
  <si>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</si>
  <si>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</si>
  <si>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</si>
  <si>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</si>
  <si>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</si>
  <si>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</si>
  <si>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</si>
  <si>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</si>
  <si>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</si>
  <si>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</si>
  <si>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</si>
  <si>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</si>
  <si>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</si>
  <si>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</si>
  <si>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</si>
  <si>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</si>
  <si>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</si>
  <si>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</si>
  <si>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</si>
  <si>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</si>
  <si>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</si>
  <si>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</si>
  <si>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</si>
  <si>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</si>
  <si>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</si>
  <si>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</si>
  <si>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</si>
  <si>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</si>
  <si>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</si>
  <si>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</si>
  <si>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</si>
  <si>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</si>
  <si>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</si>
  <si>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</si>
  <si>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</si>
  <si>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</si>
  <si>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</si>
  <si>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</si>
  <si>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</si>
  <si>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</si>
  <si>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</si>
  <si>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</si>
  <si>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</si>
  <si>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</si>
  <si>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</si>
  <si>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</si>
  <si>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</si>
  <si>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</si>
  <si>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</si>
  <si>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</si>
  <si>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</si>
  <si>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</si>
  <si>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</si>
  <si>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</si>
  <si>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</si>
  <si>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</si>
  <si>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</si>
  <si>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</si>
  <si>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</si>
  <si>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</si>
  <si>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</si>
  <si>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</si>
  <si>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</si>
  <si>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</si>
  <si>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</si>
  <si>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</si>
  <si>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</si>
  <si>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</si>
  <si>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</si>
  <si>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</si>
  <si>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</si>
  <si>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</si>
  <si>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</si>
  <si>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</si>
  <si>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</si>
  <si>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</si>
  <si>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</si>
  <si>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</si>
  <si>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</si>
  <si>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</si>
  <si>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</si>
  <si>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</si>
  <si>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</si>
  <si>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</si>
  <si>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</si>
  <si>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</si>
  <si>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</si>
  <si>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</si>
  <si>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</si>
  <si>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</si>
  <si>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</si>
  <si>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</si>
  <si>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</si>
  <si>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</si>
  <si>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</si>
  <si>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</si>
  <si>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</si>
  <si>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</si>
  <si>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</si>
  <si>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</si>
  <si>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</si>
  <si>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</si>
  <si>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</si>
  <si>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</si>
  <si>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</si>
  <si>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</si>
  <si>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</si>
  <si>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</si>
  <si>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</si>
  <si>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</si>
  <si>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</si>
  <si>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</si>
  <si>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</si>
  <si>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</si>
  <si>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</si>
  <si>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</si>
  <si>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</si>
  <si>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</si>
  <si>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</si>
  <si>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</si>
  <si>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</si>
  <si>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</si>
  <si>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</si>
  <si>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</si>
  <si>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</si>
  <si>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</si>
  <si>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</si>
  <si>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</si>
  <si>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</si>
  <si>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</si>
  <si>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</si>
  <si>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</si>
  <si>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</si>
  <si>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</si>
  <si>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</si>
  <si>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</si>
  <si>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</si>
  <si>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</si>
  <si>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</si>
  <si>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</si>
  <si>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</si>
  <si>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</si>
  <si>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</si>
  <si>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</si>
  <si>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</si>
  <si>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</si>
  <si>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</si>
  <si>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</si>
  <si>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</si>
  <si>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</si>
  <si>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</si>
  <si>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</si>
  <si>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</si>
  <si>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</si>
  <si>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</si>
  <si>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</si>
  <si>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</si>
  <si>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</si>
  <si>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</si>
  <si>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</si>
  <si>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</si>
  <si>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</si>
  <si>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</si>
  <si>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</si>
  <si>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</si>
  <si>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</si>
  <si>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</si>
  <si>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</si>
  <si>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</si>
  <si>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</si>
  <si>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</si>
  <si>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</si>
  <si>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</si>
  <si>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</si>
  <si>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</si>
  <si>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</si>
  <si>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</si>
  <si>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</si>
  <si>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</si>
  <si>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</si>
  <si>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</si>
  <si>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</si>
  <si>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</si>
  <si>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</si>
  <si>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</si>
  <si>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</si>
  <si>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</si>
  <si>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</si>
  <si>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</si>
  <si>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</si>
  <si>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</si>
  <si>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</si>
  <si>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</si>
  <si>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</si>
  <si>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</si>
  <si>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</si>
  <si>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</si>
  <si>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</si>
  <si>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</si>
  <si>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</si>
  <si>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</si>
  <si>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</si>
  <si>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</si>
  <si>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</si>
  <si>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</si>
  <si>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</si>
  <si>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</si>
  <si>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</si>
  <si>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</si>
  <si>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</si>
  <si>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</si>
  <si>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</si>
  <si>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</si>
  <si>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</si>
  <si>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</si>
  <si>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</si>
  <si>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</si>
  <si>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</si>
  <si>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</si>
  <si>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</si>
  <si>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</si>
  <si>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</si>
  <si>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</si>
  <si>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</si>
  <si>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</si>
  <si>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</si>
  <si>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</si>
  <si>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</si>
  <si>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</si>
  <si>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</si>
  <si>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</si>
  <si>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</si>
  <si>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</si>
  <si>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</si>
  <si>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</si>
  <si>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</si>
  <si>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</si>
  <si>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</si>
  <si>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</si>
  <si>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</si>
  <si>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</si>
  <si>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</si>
  <si>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</si>
  <si>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</si>
  <si>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</si>
  <si>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</si>
  <si>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</si>
  <si>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</si>
  <si>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</si>
  <si>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</si>
  <si>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</si>
  <si>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</si>
  <si>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</si>
  <si>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</si>
  <si>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</si>
  <si>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</si>
  <si>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</si>
  <si>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</si>
  <si>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</si>
  <si>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</si>
  <si>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</si>
  <si>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</si>
  <si>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</si>
  <si>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</si>
  <si>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</si>
  <si>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</si>
  <si>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</si>
  <si>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</si>
  <si>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</si>
  <si>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</si>
  <si>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</si>
  <si>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</si>
  <si>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</si>
  <si>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</si>
  <si>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</si>
  <si>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</si>
  <si>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</si>
  <si>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</si>
  <si>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</si>
  <si>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</si>
  <si>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</si>
  <si>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</si>
  <si>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</si>
  <si>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</si>
  <si>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</si>
  <si>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</si>
  <si>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</si>
  <si>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</si>
  <si>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</si>
  <si>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</si>
  <si>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</si>
  <si>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</si>
  <si>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</si>
  <si>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</si>
  <si>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</si>
  <si>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</si>
  <si>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</si>
  <si>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</si>
  <si>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</si>
  <si>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</si>
  <si>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</si>
  <si>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</si>
  <si>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</si>
  <si>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</si>
  <si>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</si>
  <si>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</si>
  <si>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</si>
  <si>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</si>
  <si>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</si>
  <si>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</si>
  <si>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</si>
  <si>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</si>
  <si>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</si>
  <si>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</si>
  <si>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</si>
  <si>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</si>
  <si>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</si>
  <si>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</si>
  <si>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</si>
  <si>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</si>
  <si>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</si>
  <si>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</si>
  <si>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</si>
  <si>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</si>
  <si>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</si>
  <si>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</si>
  <si>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</si>
  <si>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</si>
  <si>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</si>
  <si>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</si>
  <si>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</si>
  <si>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</si>
  <si>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</si>
  <si>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</si>
  <si>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</si>
  <si>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</si>
  <si>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</si>
  <si>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</si>
  <si>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</si>
  <si>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</si>
  <si>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</si>
  <si>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</si>
  <si>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</si>
  <si>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</si>
  <si>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</si>
  <si>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</si>
  <si>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</si>
  <si>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</si>
  <si>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</si>
  <si>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</si>
  <si>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</si>
  <si>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</si>
  <si>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</si>
  <si>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</si>
  <si>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</si>
  <si>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</si>
  <si>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</si>
  <si>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</si>
  <si>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</si>
  <si>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</si>
  <si>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</si>
  <si>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</si>
  <si>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</si>
  <si>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</si>
  <si>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</si>
  <si>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</si>
  <si>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</si>
  <si>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</si>
  <si>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</si>
  <si>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</si>
  <si>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</si>
  <si>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</si>
  <si>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</si>
  <si>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</si>
  <si>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</si>
  <si>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</si>
  <si>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</si>
  <si>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</si>
  <si>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</si>
  <si>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</si>
  <si>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</si>
  <si>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</si>
  <si>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</si>
  <si>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</si>
  <si>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</si>
  <si>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</si>
  <si>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</si>
  <si>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</si>
  <si>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</si>
  <si>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</si>
  <si>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</si>
  <si>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</si>
  <si>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</si>
  <si>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</si>
  <si>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</si>
  <si>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</si>
  <si>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</si>
  <si>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</si>
  <si>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</si>
  <si>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</si>
  <si>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</si>
  <si>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</si>
  <si>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</si>
  <si>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</si>
  <si>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</si>
  <si>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</si>
  <si>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</si>
  <si>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</si>
  <si>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</si>
  <si>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</si>
  <si>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</si>
  <si>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</si>
  <si>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</si>
  <si>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</si>
  <si>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</si>
  <si>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</si>
  <si>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</si>
  <si>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</si>
  <si>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</si>
  <si>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</si>
  <si>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</si>
  <si>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</si>
  <si>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</si>
  <si>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</si>
  <si>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</si>
  <si>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</si>
  <si>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</si>
  <si>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</si>
  <si>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</si>
  <si>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</si>
  <si>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</si>
  <si>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</si>
  <si>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</si>
  <si>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</si>
  <si>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</si>
  <si>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</si>
  <si>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</si>
  <si>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</si>
  <si>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</si>
  <si>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</si>
  <si>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</si>
  <si>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</si>
  <si>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</si>
  <si>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</si>
  <si>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</si>
  <si>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</si>
  <si>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</si>
  <si>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</si>
  <si>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</si>
  <si>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</si>
  <si>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</si>
  <si>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</si>
  <si>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</si>
  <si>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</si>
  <si>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</si>
  <si>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</si>
  <si>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</si>
  <si>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</si>
  <si>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</si>
  <si>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</si>
  <si>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</si>
  <si>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</si>
  <si>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</si>
  <si>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</si>
  <si>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</si>
  <si>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</si>
  <si>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</si>
  <si>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</si>
  <si>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</si>
  <si>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</si>
  <si>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</si>
  <si>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</si>
  <si>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</si>
  <si>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</si>
  <si>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</si>
  <si>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</si>
  <si>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</si>
  <si>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</si>
  <si>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</si>
  <si>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</si>
  <si>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</si>
  <si>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</si>
  <si>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</si>
  <si>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</si>
  <si>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</si>
  <si>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</si>
  <si>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</si>
  <si>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</si>
  <si>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</si>
  <si>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</si>
  <si>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</si>
  <si>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</si>
  <si>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</si>
  <si>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</si>
  <si>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</si>
  <si>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</si>
  <si>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</si>
  <si>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</si>
  <si>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</si>
  <si>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</si>
  <si>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</si>
  <si>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</si>
  <si>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</si>
  <si>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</si>
  <si>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</si>
  <si>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</si>
  <si>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</si>
  <si>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</si>
  <si>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</si>
  <si>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</si>
  <si>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</si>
  <si>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</si>
  <si>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</si>
  <si>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</si>
  <si>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</si>
  <si>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</si>
  <si>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</si>
  <si>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</si>
  <si>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</si>
  <si>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</si>
  <si>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</si>
  <si>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</si>
  <si>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</si>
  <si>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</si>
  <si>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</si>
  <si>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</si>
  <si>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</si>
  <si>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</si>
  <si>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</si>
  <si>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</si>
  <si>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</si>
  <si>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</si>
  <si>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</si>
  <si>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</si>
  <si>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</si>
  <si>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</si>
  <si>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</si>
  <si>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</si>
  <si>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</si>
  <si>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</si>
  <si>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</si>
  <si>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</si>
  <si>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</si>
  <si>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</si>
  <si>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</si>
  <si>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</si>
  <si>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</si>
  <si>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</si>
  <si>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</si>
  <si>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</si>
  <si>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</si>
  <si>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</si>
  <si>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</si>
  <si>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</si>
  <si>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</si>
  <si>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</si>
  <si>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</si>
  <si>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</si>
  <si>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</si>
  <si>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</si>
  <si>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</si>
  <si>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</si>
  <si>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</si>
  <si>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</si>
  <si>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</si>
  <si>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</si>
  <si>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</si>
  <si>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</si>
  <si>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</si>
  <si>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</si>
  <si>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</si>
  <si>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</si>
  <si>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</si>
  <si>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</si>
  <si>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</si>
  <si>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</si>
  <si>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</si>
  <si>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</si>
  <si>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</si>
  <si>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</si>
  <si>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</si>
  <si>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</si>
  <si>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</si>
  <si>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</si>
  <si>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</si>
  <si>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</si>
  <si>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</si>
  <si>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</si>
  <si>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</si>
  <si>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</si>
  <si>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</si>
  <si>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</si>
  <si>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</si>
  <si>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</si>
  <si>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</si>
  <si>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</si>
  <si>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</si>
  <si>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</si>
  <si>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</si>
  <si>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</si>
  <si>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</si>
  <si>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</si>
  <si>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</si>
  <si>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</si>
  <si>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</si>
  <si>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</si>
  <si>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</si>
  <si>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</si>
  <si>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</si>
  <si>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</si>
  <si>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</si>
  <si>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</si>
  <si>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</si>
  <si>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</si>
  <si>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</si>
  <si>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</si>
  <si>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</si>
  <si>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</si>
  <si>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</si>
  <si>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</si>
  <si>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</si>
  <si>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</si>
  <si>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</si>
  <si>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</si>
  <si>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</si>
  <si>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</si>
  <si>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</si>
  <si>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</si>
  <si>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</si>
  <si>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</si>
  <si>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</si>
  <si>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</si>
  <si>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</si>
  <si>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</si>
  <si>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</si>
  <si>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</si>
  <si>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</si>
  <si>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</si>
  <si>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</si>
  <si>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</si>
  <si>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</si>
  <si>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</si>
  <si>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</si>
  <si>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</si>
  <si>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</si>
  <si>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</si>
  <si>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</si>
  <si>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</si>
  <si>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</si>
  <si>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</si>
  <si>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</si>
  <si>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</si>
  <si>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</si>
  <si>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</si>
  <si>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</si>
  <si>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</si>
  <si>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</si>
  <si>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</si>
  <si>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</si>
  <si>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</si>
  <si>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</si>
  <si>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</si>
  <si>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</si>
  <si>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</si>
  <si>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</si>
  <si>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</si>
  <si>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</si>
  <si>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</si>
  <si>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</si>
  <si>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</si>
  <si>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</si>
  <si>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</si>
  <si>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</si>
  <si>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</si>
  <si>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</si>
  <si>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</si>
  <si>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</si>
  <si>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</si>
  <si>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</si>
  <si>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</si>
  <si>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</si>
  <si>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</si>
  <si>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</si>
  <si>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</si>
  <si>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</si>
  <si>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</si>
  <si>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</si>
  <si>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</si>
  <si>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</si>
  <si>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</si>
  <si>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</si>
  <si>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</si>
  <si>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</si>
  <si>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</si>
  <si>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</si>
  <si>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</si>
  <si>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</si>
  <si>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</si>
  <si>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</si>
  <si>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</si>
  <si>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</si>
  <si>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</si>
  <si>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</si>
  <si>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</si>
  <si>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</si>
  <si>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</si>
  <si>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</si>
  <si>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</si>
  <si>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</si>
  <si>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</si>
  <si>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</si>
  <si>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</si>
  <si>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</si>
  <si>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</si>
  <si>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</si>
  <si>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</si>
  <si>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</si>
  <si>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</si>
  <si>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</si>
  <si>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</si>
  <si>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</si>
  <si>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</si>
  <si>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</si>
  <si>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</si>
  <si>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</si>
  <si>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</si>
  <si>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</si>
  <si>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</si>
  <si>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</si>
  <si>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</si>
  <si>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</si>
  <si>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</si>
  <si>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</si>
  <si>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</si>
  <si>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</si>
  <si>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</si>
  <si>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</si>
  <si>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</si>
  <si>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</si>
  <si>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</si>
  <si>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</si>
  <si>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</si>
  <si>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</si>
  <si>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</si>
  <si>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</si>
  <si>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</si>
  <si>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</si>
  <si>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</si>
  <si>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</si>
  <si>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</si>
  <si>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</si>
  <si>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</si>
  <si>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</si>
  <si>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</si>
  <si>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</si>
  <si>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</si>
  <si>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</si>
  <si>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</si>
  <si>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</si>
  <si>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</si>
  <si>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</si>
  <si>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</si>
  <si>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</si>
  <si>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</si>
  <si>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</si>
  <si>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</si>
  <si>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</si>
  <si>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</si>
  <si>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</si>
  <si>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</si>
  <si>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</si>
  <si>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</si>
  <si>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</si>
  <si>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</si>
  <si>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</si>
  <si>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</si>
  <si>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</si>
  <si>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</si>
  <si>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</si>
  <si>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</si>
  <si>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</si>
  <si>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</si>
  <si>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</si>
  <si>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</si>
  <si>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</si>
  <si>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</si>
  <si>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</si>
  <si>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</si>
  <si>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</si>
  <si>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</si>
  <si>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</si>
  <si>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</si>
  <si>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</si>
  <si>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</si>
  <si>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</si>
  <si>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</si>
  <si>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</si>
  <si>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</si>
  <si>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</si>
  <si>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</si>
  <si>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</si>
  <si>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</si>
  <si>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</si>
  <si>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</si>
  <si>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</si>
  <si>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</si>
  <si>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</si>
  <si>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</si>
  <si>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</si>
  <si>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</si>
  <si>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</si>
  <si>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</si>
  <si>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</si>
  <si>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</si>
  <si>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</si>
  <si>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</si>
  <si>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</si>
  <si>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</si>
  <si>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</si>
  <si>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</si>
  <si>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</si>
  <si>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</si>
  <si>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</si>
  <si>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</si>
  <si>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</si>
  <si>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</si>
  <si>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</si>
  <si>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</si>
  <si>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</si>
  <si>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</si>
  <si>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</si>
  <si>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</si>
  <si>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</si>
  <si>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</si>
  <si>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</si>
  <si>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</si>
  <si>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</si>
  <si>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</si>
  <si>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</si>
  <si>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</si>
  <si>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</si>
  <si>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</si>
  <si>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</si>
  <si>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</si>
  <si>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</si>
  <si>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</si>
  <si>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</si>
  <si>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</si>
  <si>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</si>
  <si>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</si>
  <si>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</si>
  <si>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</si>
  <si>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</si>
  <si>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</si>
  <si>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</si>
  <si>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</si>
  <si>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</si>
  <si>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</si>
  <si>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</si>
  <si>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</si>
  <si>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</si>
  <si>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</si>
  <si>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</si>
  <si>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</si>
  <si>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</si>
  <si>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</si>
  <si>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</si>
  <si>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</si>
  <si>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</si>
  <si>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</si>
  <si>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</si>
  <si>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</si>
  <si>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</si>
  <si>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</si>
  <si>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</si>
  <si>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</si>
  <si>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</si>
  <si>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</si>
  <si>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</si>
  <si>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</si>
  <si>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</si>
  <si>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</si>
  <si>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</si>
  <si>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</si>
  <si>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</si>
  <si>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</si>
  <si>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</si>
  <si>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</si>
  <si>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</si>
  <si>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</si>
  <si>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</si>
  <si>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</si>
  <si>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</si>
  <si>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</si>
  <si>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</si>
  <si>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</si>
  <si>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</si>
  <si>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</si>
  <si>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</si>
  <si>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</si>
  <si>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</si>
  <si>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</si>
  <si>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</si>
  <si>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</si>
  <si>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</si>
  <si>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</si>
  <si>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</si>
  <si>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</si>
  <si>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</si>
  <si>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</si>
  <si>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</si>
  <si>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</si>
  <si>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</si>
  <si>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</si>
  <si>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</si>
  <si>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</si>
  <si>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</si>
  <si>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</si>
  <si>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</si>
  <si>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</si>
  <si>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</si>
  <si>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</si>
  <si>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</si>
  <si>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</si>
  <si>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</si>
  <si>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</si>
  <si>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</si>
  <si>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</si>
  <si>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</si>
  <si>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</si>
  <si>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</si>
  <si>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</si>
  <si>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</si>
  <si>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</si>
  <si>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</si>
  <si>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</si>
  <si>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</si>
  <si>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</si>
  <si>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</si>
  <si>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</si>
  <si>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</si>
  <si>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</si>
  <si>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</si>
  <si>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</si>
  <si>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</si>
  <si>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</si>
  <si>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</si>
  <si>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</si>
  <si>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</si>
  <si>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</si>
  <si>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</si>
  <si>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</si>
  <si>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</si>
  <si>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</si>
  <si>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</si>
  <si>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</si>
  <si>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</si>
  <si>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</si>
  <si>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</si>
  <si>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</si>
  <si>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</si>
  <si>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</si>
  <si>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</si>
  <si>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</si>
  <si>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</si>
  <si>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</si>
  <si>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</si>
  <si>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</si>
  <si>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</si>
  <si>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</si>
  <si>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</si>
  <si>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</si>
  <si>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</si>
  <si>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</si>
  <si>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</si>
  <si>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</si>
  <si>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</si>
  <si>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</si>
  <si>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</si>
  <si>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</si>
  <si>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</si>
  <si>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</si>
  <si>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</si>
  <si>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</si>
  <si>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</si>
  <si>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</si>
  <si>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</si>
  <si>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</si>
  <si>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</si>
  <si>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</si>
  <si>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</si>
  <si>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</si>
  <si>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</si>
  <si>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</si>
  <si>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</si>
  <si>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</si>
  <si>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</si>
  <si>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</si>
  <si>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</si>
  <si>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</si>
  <si>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</si>
  <si>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</si>
  <si>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</si>
  <si>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</si>
  <si>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</si>
  <si>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</si>
  <si>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</si>
  <si>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</si>
  <si>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</si>
  <si>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</si>
  <si>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</si>
  <si>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</si>
  <si>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</si>
  <si>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</si>
  <si>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</si>
  <si>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</si>
  <si>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</si>
  <si>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</si>
  <si>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</si>
  <si>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</si>
  <si>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</si>
  <si>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</si>
  <si>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</si>
  <si>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</si>
  <si>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</si>
  <si>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</si>
  <si>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</si>
  <si>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</si>
  <si>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</si>
  <si>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</si>
  <si>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</si>
  <si>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</si>
  <si>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</si>
  <si>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</si>
  <si>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</si>
  <si>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</si>
  <si>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</si>
  <si>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</si>
  <si>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</si>
  <si>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</si>
  <si>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</si>
  <si>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</si>
  <si>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</si>
  <si>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</si>
  <si>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</si>
  <si>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</si>
  <si>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</si>
  <si>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</si>
  <si>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</si>
  <si>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</si>
  <si>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</si>
  <si>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</si>
  <si>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</si>
  <si>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</si>
  <si>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</si>
  <si>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</si>
  <si>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</si>
  <si>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</si>
  <si>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</si>
  <si>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</si>
  <si>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</si>
  <si>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</si>
  <si>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</si>
  <si>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</si>
  <si>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</si>
  <si>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</si>
  <si>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</si>
  <si>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</si>
  <si>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</si>
  <si>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</si>
  <si>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</si>
  <si>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</si>
  <si>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</si>
  <si>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</si>
  <si>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</si>
  <si>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</si>
  <si>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</si>
  <si>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</si>
  <si>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</si>
  <si>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</si>
  <si>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</si>
  <si>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</si>
  <si>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</si>
  <si>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</si>
  <si>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</si>
  <si>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</si>
  <si>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</si>
  <si>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</si>
  <si>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</si>
  <si>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</si>
  <si>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</si>
  <si>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</si>
  <si>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</si>
  <si>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</si>
  <si>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</si>
  <si>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</si>
  <si>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</si>
  <si>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</si>
  <si>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</si>
  <si>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</si>
  <si>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</si>
  <si>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</si>
  <si>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</si>
  <si>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</si>
  <si>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</si>
  <si>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</si>
  <si>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</si>
  <si>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</si>
  <si>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</si>
  <si>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</si>
  <si>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</si>
  <si>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</si>
  <si>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</si>
  <si>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</si>
  <si>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</si>
  <si>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</si>
  <si>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</si>
  <si>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</si>
  <si>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</si>
  <si>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</si>
  <si>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</si>
  <si>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</si>
  <si>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</si>
  <si>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</si>
  <si>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</si>
  <si>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</si>
  <si>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</si>
  <si>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</si>
  <si>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</si>
  <si>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</si>
  <si>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</si>
  <si>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</si>
  <si>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</si>
  <si>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</si>
  <si>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</si>
  <si>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</si>
  <si>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</si>
  <si>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</si>
  <si>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</si>
  <si>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</si>
  <si>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</si>
  <si>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</si>
  <si>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</si>
  <si>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</si>
  <si>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</si>
  <si>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</si>
  <si>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</si>
  <si>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</si>
  <si>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</si>
  <si>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</si>
  <si>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</si>
  <si>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</si>
  <si>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</si>
  <si>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</si>
  <si>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</si>
  <si>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</si>
  <si>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</si>
  <si>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</si>
  <si>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</si>
  <si>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</si>
  <si>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</si>
  <si>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</si>
  <si>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</si>
  <si>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</si>
  <si>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</si>
  <si>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</si>
  <si>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</si>
  <si>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</si>
  <si>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</si>
  <si>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</si>
  <si>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</si>
  <si>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</si>
  <si>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</si>
  <si>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</si>
  <si>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</si>
  <si>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</si>
  <si>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</si>
  <si>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</si>
  <si>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</si>
  <si>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</si>
  <si>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</si>
  <si>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</si>
  <si>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</si>
  <si>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</si>
  <si>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</si>
  <si>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</si>
  <si>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</si>
  <si>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</si>
  <si>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</si>
  <si>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</si>
  <si>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</si>
  <si>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</si>
  <si>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</si>
  <si>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</si>
  <si>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</si>
  <si>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</si>
  <si>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</si>
  <si>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</si>
  <si>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</si>
  <si>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</si>
  <si>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</si>
  <si>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</si>
  <si>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</si>
  <si>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</si>
  <si>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</si>
  <si>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</si>
  <si>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</si>
  <si>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</si>
  <si>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</si>
  <si>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</si>
  <si>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</si>
  <si>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</si>
  <si>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</si>
  <si>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</si>
  <si>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</si>
  <si>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</si>
  <si>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</si>
  <si>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</si>
  <si>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</si>
  <si>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</si>
  <si>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</si>
  <si>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</si>
  <si>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</si>
  <si>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</si>
  <si>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</si>
  <si>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</si>
  <si>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</si>
  <si>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</si>
  <si>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</si>
  <si>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</si>
  <si>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</si>
  <si>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</si>
  <si>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</si>
  <si>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</si>
  <si>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</si>
  <si>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</si>
  <si>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</si>
  <si>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</si>
  <si>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</si>
  <si>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</si>
  <si>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</si>
  <si>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</si>
  <si>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</si>
  <si>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</si>
  <si>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</si>
  <si>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</si>
  <si>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</si>
  <si>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</si>
  <si>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</si>
  <si>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</si>
  <si>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</si>
  <si>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</si>
  <si>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</si>
  <si>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</si>
  <si>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</si>
  <si>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</si>
  <si>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</si>
  <si>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</si>
  <si>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</si>
  <si>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</si>
  <si>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</si>
  <si>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</si>
  <si>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</si>
  <si>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</si>
  <si>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</si>
  <si>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</si>
  <si>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</si>
  <si>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</si>
  <si>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</si>
  <si>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</si>
  <si>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</si>
  <si>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</si>
  <si>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</si>
  <si>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</si>
  <si>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</si>
  <si>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</si>
  <si>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</si>
  <si>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</si>
  <si>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</si>
  <si>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</si>
  <si>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</si>
  <si>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</si>
  <si>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</si>
  <si>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</si>
  <si>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</si>
  <si>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</si>
  <si>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</si>
  <si>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</si>
  <si>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</si>
  <si>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</si>
  <si>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</si>
  <si>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</si>
  <si>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</si>
  <si>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</si>
  <si>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</si>
  <si>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</si>
  <si>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</si>
  <si>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</si>
  <si>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</si>
  <si>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</si>
  <si>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</si>
  <si>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</si>
  <si>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</si>
  <si>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</si>
  <si>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</si>
  <si>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</si>
  <si>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</si>
  <si>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</si>
  <si>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</si>
  <si>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</si>
  <si>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</si>
  <si>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</si>
  <si>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</si>
  <si>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</si>
  <si>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</si>
  <si>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</si>
  <si>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</si>
  <si>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</si>
  <si>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</si>
  <si>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</si>
  <si>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</si>
  <si>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</si>
  <si>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</si>
  <si>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</si>
  <si>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</si>
  <si>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</si>
  <si>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</si>
  <si>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</si>
  <si>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</si>
  <si>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</si>
  <si>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</si>
  <si>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</si>
  <si>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</si>
  <si>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</si>
  <si>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</si>
  <si>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</si>
  <si>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</si>
  <si>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</si>
  <si>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</si>
  <si>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</si>
  <si>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</si>
  <si>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</si>
  <si>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</si>
  <si>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</si>
  <si>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</si>
  <si>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</si>
  <si>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</si>
  <si>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</si>
  <si>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</si>
  <si>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</si>
  <si>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</si>
  <si>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</si>
  <si>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</si>
  <si>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</si>
  <si>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</si>
  <si>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</si>
  <si>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</si>
  <si>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</si>
  <si>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</si>
  <si>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</si>
  <si>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</si>
  <si>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</si>
  <si>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</si>
  <si>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</si>
  <si>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</si>
  <si>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</si>
  <si>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</si>
  <si>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</si>
  <si>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</si>
  <si>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</si>
  <si>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</si>
  <si>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</si>
  <si>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</si>
  <si>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</si>
  <si>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</si>
  <si>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</si>
  <si>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</si>
  <si>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</si>
  <si>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</si>
  <si>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</si>
  <si>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</si>
  <si>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</si>
  <si>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</si>
  <si>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</si>
  <si>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</si>
  <si>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</si>
  <si>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</si>
  <si>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</si>
  <si>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</si>
  <si>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</si>
  <si>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</si>
  <si>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</si>
  <si>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</si>
  <si>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</si>
  <si>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</si>
  <si>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</si>
  <si>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</si>
  <si>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</si>
  <si>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</si>
  <si>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</si>
  <si>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</si>
  <si>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</si>
  <si>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</si>
  <si>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</si>
  <si>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</si>
  <si>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</si>
  <si>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</si>
  <si>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</si>
  <si>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</si>
  <si>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</si>
  <si>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</si>
  <si>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</si>
  <si>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</si>
  <si>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</si>
  <si>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</si>
  <si>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</si>
  <si>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</si>
  <si>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</si>
  <si>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</si>
  <si>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</si>
  <si>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</si>
  <si>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</si>
  <si>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</si>
  <si>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</si>
  <si>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</si>
  <si>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</si>
  <si>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</si>
  <si>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</si>
  <si>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</si>
  <si>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</si>
  <si>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</si>
  <si>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</si>
  <si>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</si>
  <si>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</si>
  <si>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</si>
  <si>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</si>
  <si>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</si>
  <si>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</si>
  <si>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</si>
  <si>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</si>
  <si>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</si>
  <si>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</si>
  <si>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</si>
  <si>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</si>
  <si>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</si>
  <si>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</si>
  <si>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</si>
  <si>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</si>
  <si>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</si>
  <si>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</si>
  <si>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</si>
  <si>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</si>
  <si>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</si>
  <si>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</si>
  <si>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</si>
  <si>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</si>
  <si>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</si>
  <si>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</si>
  <si>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</si>
  <si>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</si>
  <si>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</si>
  <si>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</si>
  <si>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</si>
  <si>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</si>
  <si>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</si>
  <si>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</si>
  <si>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</si>
  <si>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</si>
  <si>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</si>
  <si>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</si>
  <si>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</si>
  <si>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</si>
  <si>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</si>
  <si>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</si>
  <si>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</si>
  <si>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</si>
  <si>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</si>
  <si>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</si>
  <si>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</si>
  <si>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</si>
  <si>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</si>
  <si>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</si>
  <si>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</si>
  <si>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</si>
  <si>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</si>
  <si>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</si>
  <si>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</si>
  <si>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</si>
  <si>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</si>
  <si>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</si>
  <si>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</si>
  <si>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</si>
  <si>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</si>
  <si>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</si>
  <si>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</si>
  <si>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</si>
  <si>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</si>
  <si>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</si>
  <si>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</si>
  <si>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</si>
  <si>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</si>
  <si>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</si>
  <si>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</si>
  <si>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</si>
  <si>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</si>
  <si>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</si>
  <si>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</si>
  <si>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</si>
  <si>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</si>
  <si>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</si>
  <si>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</si>
  <si>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</si>
  <si>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</si>
  <si>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</si>
  <si>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</si>
  <si>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</si>
  <si>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</si>
  <si>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</si>
  <si>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</si>
  <si>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</si>
  <si>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</si>
  <si>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</si>
  <si>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</si>
  <si>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</si>
  <si>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</si>
  <si>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</si>
  <si>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</si>
  <si>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</si>
  <si>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</si>
  <si>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</si>
  <si>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</si>
  <si>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</si>
  <si>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</si>
  <si>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</si>
  <si>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</si>
  <si>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</si>
  <si>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</si>
  <si>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</si>
  <si>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</si>
  <si>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</si>
  <si>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</si>
  <si>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</si>
  <si>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</si>
  <si>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</si>
  <si>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</si>
  <si>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</si>
  <si>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</si>
  <si>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</si>
  <si>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</si>
  <si>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</si>
  <si>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</si>
  <si>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</si>
  <si>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</si>
  <si>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</si>
  <si>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</si>
  <si>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</si>
  <si>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</si>
  <si>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</si>
  <si>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</si>
  <si>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</si>
  <si>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</si>
  <si>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</si>
  <si>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</si>
  <si>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</si>
  <si>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</si>
  <si>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</si>
  <si>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</si>
  <si>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</si>
  <si>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</si>
  <si>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</si>
  <si>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</si>
  <si>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</si>
  <si>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</si>
  <si>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</si>
  <si>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</si>
  <si>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</si>
  <si>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</si>
  <si>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</si>
  <si>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</si>
  <si>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</si>
  <si>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</si>
  <si>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</si>
  <si>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</si>
  <si>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</si>
  <si>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</si>
  <si>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</si>
  <si>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</si>
  <si>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</si>
  <si>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</si>
  <si>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</si>
  <si>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</si>
  <si>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</si>
  <si>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</si>
  <si>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</si>
  <si>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</si>
  <si>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</si>
  <si>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</si>
  <si>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</si>
  <si>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</si>
  <si>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</si>
  <si>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</si>
  <si>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</si>
  <si>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</si>
  <si>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</si>
  <si>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</si>
  <si>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</si>
  <si>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</si>
  <si>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</si>
  <si>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</si>
  <si>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</si>
  <si>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</si>
  <si>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</si>
  <si>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</si>
  <si>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</si>
  <si>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</si>
  <si>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</si>
  <si>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</si>
  <si>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</si>
  <si>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</si>
  <si>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</si>
  <si>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</si>
  <si>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</si>
  <si>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</si>
  <si>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</si>
  <si>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</si>
  <si>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</si>
  <si>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</si>
  <si>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</si>
  <si>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</si>
  <si>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</si>
  <si>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</si>
  <si>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</si>
  <si>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</si>
  <si>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</si>
  <si>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</si>
  <si>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</si>
  <si>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</si>
  <si>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</si>
  <si>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</si>
  <si>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</si>
  <si>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</si>
  <si>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</si>
  <si>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</si>
  <si>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</si>
  <si>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</si>
  <si>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</si>
  <si>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</si>
  <si>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</si>
  <si>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</si>
  <si>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</si>
  <si>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</si>
  <si>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</si>
  <si>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</si>
  <si>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</si>
  <si>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</si>
  <si>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</si>
  <si>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</si>
  <si>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</si>
  <si>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</si>
  <si>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</si>
  <si>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</si>
  <si>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</si>
  <si>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</si>
  <si>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</si>
  <si>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</si>
  <si>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</si>
  <si>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</si>
  <si>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</si>
  <si>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</si>
  <si>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</si>
  <si>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</si>
  <si>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</si>
  <si>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</si>
  <si>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</si>
  <si>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</si>
  <si>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</si>
  <si>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</si>
  <si>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</si>
  <si>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</si>
  <si>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</si>
  <si>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</si>
  <si>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</si>
  <si>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</si>
  <si>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</si>
  <si>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</si>
  <si>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</si>
  <si>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</si>
  <si>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</si>
  <si>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</si>
  <si>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</si>
  <si>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</si>
  <si>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</si>
  <si>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</si>
  <si>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</si>
  <si>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</si>
  <si>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</si>
  <si>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</si>
  <si>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</si>
  <si>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</si>
  <si>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</si>
  <si>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</si>
  <si>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</si>
  <si>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</si>
  <si>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</si>
  <si>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</si>
  <si>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</si>
  <si>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</si>
  <si>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</si>
  <si>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</si>
  <si>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</si>
  <si>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</si>
  <si>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</si>
  <si>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</si>
  <si>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</si>
  <si>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</si>
  <si>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</si>
  <si>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</si>
  <si>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</si>
  <si>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</si>
  <si>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</si>
  <si>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</si>
  <si>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</si>
  <si>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</si>
  <si>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</si>
  <si>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</si>
  <si>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</si>
  <si>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</si>
  <si>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</si>
  <si>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</si>
  <si>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</si>
  <si>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</si>
  <si>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</si>
  <si>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</si>
  <si>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</si>
  <si>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</si>
  <si>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</si>
  <si>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</si>
  <si>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</si>
  <si>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</si>
  <si>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</si>
  <si>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</si>
  <si>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</si>
  <si>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</si>
  <si>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</si>
  <si>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</si>
  <si>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</si>
  <si>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</si>
  <si>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</si>
  <si>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</si>
  <si>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</si>
  <si>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</si>
  <si>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</si>
  <si>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</si>
  <si>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</si>
  <si>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</si>
  <si>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</si>
  <si>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</si>
  <si>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</si>
  <si>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</si>
  <si>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</si>
  <si>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</si>
  <si>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</si>
  <si>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</si>
  <si>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</si>
  <si>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</si>
  <si>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</si>
  <si>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</si>
  <si>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</si>
  <si>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</si>
  <si>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</si>
  <si>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</si>
  <si>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</si>
  <si>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</si>
  <si>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</si>
  <si>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</si>
  <si>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</si>
  <si>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</si>
  <si>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</si>
  <si>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</si>
  <si>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</si>
  <si>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</si>
  <si>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</si>
  <si>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</si>
  <si>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</si>
  <si>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</si>
  <si>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</si>
  <si>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</si>
  <si>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</si>
  <si>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</si>
  <si>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</si>
  <si>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</si>
  <si>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</si>
  <si>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</si>
  <si>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</si>
  <si>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</si>
  <si>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</si>
  <si>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</si>
  <si>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</si>
  <si>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</si>
  <si>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</si>
  <si>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</si>
  <si>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</si>
  <si>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</si>
  <si>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</si>
  <si>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</si>
  <si>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</si>
  <si>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</si>
  <si>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</si>
  <si>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</si>
  <si>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</si>
  <si>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</si>
  <si>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</si>
  <si>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</si>
  <si>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</si>
  <si>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</si>
  <si>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</si>
  <si>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</si>
  <si>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</si>
  <si>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</si>
  <si>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</si>
  <si>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</si>
  <si>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</si>
  <si>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</si>
  <si>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</si>
  <si>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</si>
  <si>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</si>
  <si>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</si>
  <si>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</si>
  <si>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</si>
  <si>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</si>
  <si>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</si>
  <si>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</si>
  <si>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</si>
  <si>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</si>
  <si>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</si>
  <si>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</si>
  <si>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</si>
  <si>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</si>
  <si>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</si>
  <si>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</si>
  <si>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</si>
  <si>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</si>
  <si>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</si>
  <si>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</si>
  <si>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</si>
  <si>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</si>
  <si>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</si>
  <si>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</si>
  <si>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</si>
  <si>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</si>
  <si>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</si>
  <si>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</si>
  <si>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</si>
  <si>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</si>
  <si>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</si>
  <si>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</si>
  <si>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</si>
  <si>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</si>
  <si>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</si>
  <si>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</si>
  <si>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</si>
  <si>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</si>
  <si>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</si>
  <si>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</si>
  <si>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</si>
  <si>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</si>
  <si>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</si>
  <si>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</si>
  <si>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</si>
  <si>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</si>
  <si>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</si>
  <si>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</si>
  <si>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</si>
  <si>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</si>
  <si>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</si>
  <si>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</si>
  <si>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</si>
  <si>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</si>
  <si>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</si>
  <si>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</si>
  <si>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</si>
  <si>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</si>
  <si>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</si>
  <si>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</si>
  <si>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</si>
  <si>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</si>
  <si>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</si>
  <si>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</si>
  <si>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</si>
  <si>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</si>
  <si>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</si>
  <si>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</si>
  <si>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</si>
  <si>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</si>
  <si>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</si>
  <si>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</si>
  <si>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</si>
  <si>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</si>
  <si>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</si>
  <si>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</si>
  <si>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</si>
  <si>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</si>
  <si>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</si>
  <si>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</si>
  <si>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</si>
  <si>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</si>
  <si>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</si>
  <si>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</si>
  <si>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</si>
  <si>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</si>
  <si>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</si>
  <si>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</si>
  <si>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</si>
  <si>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</si>
  <si>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</si>
  <si>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</si>
  <si>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</si>
  <si>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</si>
  <si>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</si>
  <si>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</si>
  <si>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</si>
  <si>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</si>
  <si>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</si>
  <si>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</si>
  <si>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</si>
  <si>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</si>
  <si>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</si>
  <si>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</si>
  <si>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</si>
  <si>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</si>
  <si>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</si>
  <si>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</si>
  <si>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</si>
  <si>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</si>
  <si>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</si>
  <si>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</si>
  <si>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</si>
  <si>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</si>
  <si>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</si>
  <si>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</si>
  <si>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</si>
  <si>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</si>
  <si>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</si>
  <si>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</si>
  <si>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</si>
  <si>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</si>
  <si>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</si>
  <si>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</si>
  <si>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</si>
  <si>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</si>
  <si>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</si>
  <si>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</si>
  <si>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</si>
  <si>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</si>
  <si>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</si>
  <si>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</si>
  <si>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</si>
  <si>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</si>
  <si>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</si>
  <si>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</si>
  <si>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</si>
  <si>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</si>
  <si>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</si>
  <si>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</si>
  <si>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</si>
  <si>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</si>
  <si>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</si>
  <si>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</si>
  <si>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</si>
  <si>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</si>
  <si>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</si>
  <si>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</si>
  <si>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</si>
  <si>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</si>
  <si>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</si>
  <si>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</si>
  <si>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</si>
  <si>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</si>
  <si>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</si>
  <si>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</si>
  <si>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</si>
  <si>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</si>
  <si>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</si>
  <si>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</si>
  <si>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</si>
  <si>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</si>
  <si>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</si>
  <si>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</si>
  <si>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</si>
  <si>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</si>
  <si>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</si>
  <si>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</si>
  <si>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</si>
  <si>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</si>
  <si>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</si>
  <si>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</si>
  <si>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</si>
  <si>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</si>
  <si>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</si>
  <si>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</si>
  <si>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</si>
  <si>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</si>
  <si>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</si>
  <si>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</si>
  <si>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</si>
  <si>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</si>
  <si>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</si>
  <si>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</si>
  <si>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</si>
  <si>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</si>
  <si>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</si>
  <si>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</si>
  <si>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</si>
  <si>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</si>
  <si>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</si>
  <si>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</si>
  <si>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</si>
  <si>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</si>
  <si>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</si>
  <si>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</si>
  <si>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</si>
  <si>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</si>
  <si>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</si>
  <si>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</si>
  <si>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</si>
  <si>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</si>
  <si>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</si>
  <si>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</si>
  <si>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</si>
  <si>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</si>
  <si>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</si>
  <si>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</si>
  <si>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</si>
  <si>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</si>
  <si>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</si>
  <si>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</si>
  <si>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</si>
  <si>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</si>
  <si>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</si>
  <si>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</si>
  <si>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</si>
  <si>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</si>
  <si>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</si>
  <si>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</si>
  <si>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</si>
  <si>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</si>
  <si>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</si>
  <si>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</si>
  <si>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</si>
  <si>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</si>
  <si>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</si>
  <si>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</si>
  <si>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</si>
  <si>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</si>
  <si>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</si>
  <si>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</si>
  <si>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</si>
  <si>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</si>
  <si>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</si>
  <si>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</si>
  <si>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</si>
  <si>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</si>
  <si>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</si>
  <si>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</si>
  <si>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</si>
  <si>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</si>
  <si>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</si>
  <si>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</si>
  <si>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</si>
  <si>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</si>
  <si>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</si>
  <si>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</si>
  <si>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</si>
  <si>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</si>
  <si>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</si>
  <si>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</si>
  <si>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</si>
  <si>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</si>
  <si>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</si>
  <si>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</si>
  <si>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</si>
  <si>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</si>
  <si>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</si>
  <si>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</si>
  <si>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</si>
  <si>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</si>
  <si>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</si>
  <si>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</si>
  <si>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</si>
  <si>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</si>
  <si>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</si>
  <si>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</si>
  <si>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</si>
  <si>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</si>
  <si>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</si>
  <si>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</si>
  <si>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</si>
  <si>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</si>
  <si>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</si>
  <si>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</si>
  <si>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</si>
  <si>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</si>
  <si>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</si>
  <si>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</si>
  <si>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</si>
  <si>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</si>
  <si>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</si>
  <si>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</si>
  <si>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</si>
  <si>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</si>
  <si>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</si>
  <si>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</si>
  <si>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</si>
  <si>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</si>
  <si>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</si>
  <si>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</si>
  <si>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</si>
  <si>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</si>
  <si>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</si>
  <si>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</si>
  <si>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</si>
  <si>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</si>
  <si>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</si>
  <si>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</si>
  <si>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</si>
  <si>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</si>
  <si>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</si>
  <si>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</si>
  <si>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</si>
  <si>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</si>
  <si>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</si>
  <si>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</si>
  <si>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</si>
  <si>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</si>
  <si>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</si>
  <si>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</si>
  <si>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</si>
  <si>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</si>
  <si>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</si>
  <si>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</si>
  <si>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</si>
  <si>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</si>
  <si>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</si>
  <si>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</si>
  <si>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</si>
  <si>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</si>
  <si>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</si>
  <si>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</si>
  <si>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</si>
  <si>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</si>
  <si>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</si>
  <si>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</si>
  <si>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</si>
  <si>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</si>
  <si>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</si>
  <si>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</si>
  <si>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</si>
  <si>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</si>
  <si>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</si>
  <si>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</si>
  <si>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</si>
  <si>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</si>
  <si>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</si>
  <si>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</si>
  <si>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</si>
  <si>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</si>
  <si>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</si>
  <si>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</si>
  <si>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</si>
  <si>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</si>
  <si>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</si>
  <si>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</si>
  <si>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</si>
  <si>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</si>
  <si>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</si>
  <si>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</si>
  <si>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</si>
  <si>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</si>
  <si>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</si>
  <si>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</si>
  <si>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</si>
  <si>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</si>
  <si>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</si>
  <si>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</si>
  <si>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</si>
  <si>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</si>
  <si>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</si>
  <si>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</si>
  <si>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</si>
  <si>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</si>
  <si>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</si>
  <si>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</si>
  <si>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</si>
  <si>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</si>
  <si>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</si>
  <si>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</si>
  <si>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</si>
  <si>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</si>
  <si>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</si>
  <si>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</si>
  <si>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</si>
  <si>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</si>
  <si>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</si>
  <si>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</si>
  <si>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</si>
  <si>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</si>
  <si>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</si>
  <si>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</si>
  <si>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</si>
  <si>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</si>
  <si>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</si>
  <si>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</si>
  <si>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</si>
  <si>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</si>
  <si>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</si>
  <si>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</si>
  <si>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</si>
  <si>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</si>
  <si>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</si>
  <si>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</si>
  <si>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</si>
  <si>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</si>
  <si>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</si>
  <si>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</si>
  <si>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</si>
  <si>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</si>
  <si>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</si>
  <si>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</si>
  <si>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</si>
  <si>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</si>
  <si>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</si>
  <si>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</si>
  <si>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</si>
  <si>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</si>
  <si>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</si>
  <si>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</si>
  <si>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</si>
  <si>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</si>
  <si>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</si>
  <si>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</si>
  <si>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</si>
  <si>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</si>
  <si>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</si>
  <si>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</si>
  <si>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</si>
  <si>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</si>
  <si>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</si>
  <si>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</si>
  <si>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</si>
  <si>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</si>
  <si>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</si>
  <si>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</si>
  <si>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</si>
  <si>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</si>
  <si>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</si>
  <si>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</si>
  <si>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</si>
  <si>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</si>
  <si>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</si>
  <si>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</si>
  <si>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</si>
  <si>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</si>
  <si>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</si>
  <si>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</si>
  <si>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</si>
  <si>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</si>
  <si>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</si>
  <si>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</si>
  <si>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</si>
  <si>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</si>
  <si>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</si>
  <si>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</si>
  <si>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</si>
  <si>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</si>
  <si>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</si>
  <si>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</si>
  <si>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</si>
  <si>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</si>
  <si>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</si>
  <si>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</si>
  <si>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</si>
  <si>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</si>
  <si>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</si>
  <si>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</si>
  <si>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</si>
  <si>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</si>
  <si>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</si>
  <si>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</si>
  <si>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</si>
  <si>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</si>
  <si>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</si>
  <si>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</si>
  <si>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</si>
  <si>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</si>
  <si>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</si>
  <si>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</si>
  <si>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</si>
  <si>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</si>
  <si>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</si>
  <si>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</si>
  <si>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</si>
  <si>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</si>
  <si>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</si>
  <si>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</si>
  <si>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</si>
  <si>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</si>
  <si>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</si>
  <si>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</si>
  <si>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</si>
  <si>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</si>
  <si>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</si>
  <si>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</si>
  <si>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</si>
  <si>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</si>
  <si>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</si>
  <si>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</si>
  <si>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</si>
  <si>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</si>
  <si>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</si>
  <si>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</si>
  <si>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</si>
  <si>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</si>
  <si>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</si>
  <si>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</si>
  <si>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</si>
  <si>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</si>
  <si>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</si>
  <si>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</si>
  <si>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</si>
  <si>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</si>
  <si>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</si>
  <si>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</si>
  <si>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</si>
  <si>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</si>
  <si>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</si>
  <si>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</si>
  <si>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</si>
  <si>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</si>
  <si>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</si>
  <si>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</si>
  <si>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</si>
  <si>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</si>
  <si>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</si>
  <si>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</si>
  <si>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</si>
  <si>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</si>
  <si>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</si>
  <si>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</si>
  <si>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</si>
  <si>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</si>
  <si>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</si>
  <si>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</si>
  <si>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</si>
  <si>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</si>
  <si>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</si>
  <si>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</si>
  <si>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</si>
  <si>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</si>
  <si>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</si>
  <si>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</si>
  <si>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</si>
  <si>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</si>
  <si>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</si>
  <si>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</si>
  <si>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</si>
  <si>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</si>
  <si>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</si>
  <si>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</si>
  <si>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</si>
  <si>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</si>
  <si>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</si>
  <si>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</si>
  <si>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</si>
  <si>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</si>
  <si>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</si>
  <si>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</si>
  <si>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</si>
  <si>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</si>
  <si>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</si>
  <si>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</si>
  <si>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</si>
  <si>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</si>
  <si>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</si>
  <si>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</si>
  <si>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</si>
  <si>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</si>
  <si>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</si>
  <si>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</si>
  <si>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</si>
  <si>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</si>
  <si>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</si>
  <si>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</si>
  <si>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</si>
  <si>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</si>
  <si>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</si>
  <si>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</si>
  <si>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</si>
  <si>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</si>
  <si>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</si>
  <si>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</si>
  <si>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</si>
  <si>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</si>
  <si>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</si>
  <si>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</si>
  <si>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</si>
  <si>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</si>
  <si>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</si>
  <si>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</si>
  <si>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</si>
  <si>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</si>
  <si>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</si>
  <si>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</si>
  <si>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</si>
  <si>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</si>
  <si>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</si>
  <si>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</si>
  <si>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</si>
  <si>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</si>
  <si>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</si>
  <si>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</si>
  <si>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</si>
  <si>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</si>
  <si>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</si>
  <si>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</si>
  <si>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</si>
  <si>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</si>
  <si>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</si>
  <si>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</si>
  <si>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</si>
  <si>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</si>
  <si>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</si>
  <si>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</si>
  <si>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</si>
  <si>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</si>
  <si>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</si>
  <si>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</si>
  <si>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</si>
  <si>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</si>
  <si>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</si>
  <si>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</si>
  <si>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</si>
  <si>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</si>
  <si>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</si>
  <si>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</si>
  <si>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</si>
  <si>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</si>
  <si>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</si>
  <si>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</si>
  <si>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</si>
  <si>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</si>
  <si>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</si>
  <si>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</si>
  <si>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</si>
  <si>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</si>
  <si>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</si>
  <si>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</si>
  <si>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</si>
  <si>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</si>
  <si>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</si>
  <si>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</si>
  <si>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</si>
  <si>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</si>
  <si>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</si>
  <si>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</si>
  <si>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</si>
  <si>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</si>
  <si>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</si>
  <si>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</si>
  <si>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</si>
  <si>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</si>
  <si>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</si>
  <si>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</si>
  <si>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</si>
  <si>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</si>
  <si>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</si>
  <si>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</si>
  <si>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</si>
  <si>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</si>
  <si>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</si>
  <si>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</si>
  <si>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</si>
  <si>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</si>
  <si>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</si>
  <si>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</si>
  <si>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</si>
  <si>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</si>
  <si>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</si>
  <si>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</si>
  <si>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</si>
  <si>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</si>
  <si>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</si>
  <si>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</si>
  <si>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</si>
  <si>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</si>
  <si>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</si>
  <si>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</si>
  <si>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</si>
  <si>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</si>
  <si>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</si>
  <si>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</si>
  <si>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</si>
  <si>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</si>
  <si>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</si>
  <si>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</si>
  <si>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</si>
  <si>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</si>
  <si>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</si>
  <si>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</si>
  <si>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</si>
  <si>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</si>
  <si>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</si>
  <si>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</si>
  <si>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</si>
  <si>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</si>
  <si>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</si>
  <si>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</si>
  <si>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</si>
  <si>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</si>
  <si>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</si>
  <si>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</si>
  <si>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</si>
  <si>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</si>
  <si>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</si>
  <si>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</si>
  <si>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</si>
  <si>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</si>
  <si>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</si>
  <si>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</si>
  <si>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</si>
  <si>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</si>
  <si>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</si>
  <si>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</si>
  <si>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</si>
  <si>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</si>
  <si>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</si>
  <si>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</si>
  <si>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</si>
  <si>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</si>
  <si>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</si>
  <si>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</si>
  <si>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</si>
  <si>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</si>
  <si>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</si>
  <si>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</si>
  <si>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</si>
  <si>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</si>
  <si>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</si>
  <si>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</si>
  <si>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</si>
  <si>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</si>
  <si>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</si>
  <si>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</si>
  <si>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</si>
  <si>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</si>
  <si>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</si>
  <si>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</si>
  <si>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</si>
  <si>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</si>
  <si>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</si>
  <si>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</si>
  <si>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</si>
  <si>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</si>
  <si>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</si>
  <si>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</si>
  <si>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</si>
  <si>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</si>
  <si>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</si>
  <si>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</si>
  <si>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</si>
  <si>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</si>
  <si>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</si>
  <si>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</si>
  <si>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</si>
  <si>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</si>
  <si>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</si>
  <si>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</si>
  <si>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</si>
  <si>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</si>
  <si>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</si>
  <si>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</si>
  <si>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</si>
  <si>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</si>
  <si>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</si>
  <si>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</si>
  <si>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</si>
  <si>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</si>
  <si>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</si>
  <si>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</si>
  <si>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</si>
  <si>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</si>
  <si>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</si>
  <si>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</si>
  <si>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</si>
  <si>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</si>
  <si>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</si>
  <si>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</si>
  <si>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</si>
  <si>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</si>
  <si>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</si>
  <si>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</si>
  <si>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</si>
  <si>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</si>
  <si>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</si>
  <si>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</si>
  <si>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</si>
  <si>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</si>
  <si>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</si>
  <si>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</si>
  <si>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</si>
  <si>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</si>
  <si>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</si>
  <si>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</si>
  <si>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</si>
  <si>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</si>
  <si>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</si>
  <si>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</si>
  <si>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</si>
  <si>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</si>
  <si>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</si>
  <si>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</si>
  <si>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</si>
  <si>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</si>
  <si>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</si>
  <si>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</si>
  <si>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</si>
  <si>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</si>
  <si>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</si>
  <si>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</si>
  <si>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</si>
  <si>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</si>
  <si>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</si>
  <si>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</si>
  <si>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</si>
  <si>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</si>
  <si>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</si>
  <si>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</si>
  <si>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</si>
  <si>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</si>
  <si>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</si>
  <si>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</si>
  <si>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</si>
  <si>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</si>
  <si>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</si>
  <si>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</si>
  <si>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</si>
  <si>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</si>
  <si>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</si>
  <si>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</si>
  <si>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</si>
  <si>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</si>
  <si>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</si>
  <si>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</si>
  <si>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</si>
  <si>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</si>
  <si>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</si>
  <si>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</si>
  <si>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</si>
  <si>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</si>
  <si>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</si>
  <si>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</si>
  <si>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</si>
  <si>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</si>
  <si>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</si>
  <si>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</si>
  <si>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</si>
  <si>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</si>
  <si>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</si>
  <si>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</si>
  <si>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</si>
  <si>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</si>
  <si>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</si>
  <si>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</si>
  <si>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</si>
  <si>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</si>
  <si>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</si>
  <si>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</si>
  <si>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</si>
  <si>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</si>
  <si>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</si>
  <si>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</si>
  <si>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</si>
  <si>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</si>
  <si>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</si>
  <si>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</si>
  <si>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</si>
  <si>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</si>
  <si>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</si>
  <si>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</si>
  <si>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</si>
  <si>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</si>
  <si>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</si>
  <si>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</si>
  <si>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</si>
  <si>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</si>
  <si>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</si>
  <si>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</si>
  <si>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</si>
  <si>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</si>
  <si>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</si>
  <si>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</si>
  <si>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</si>
  <si>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</si>
  <si>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</si>
  <si>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</si>
  <si>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</si>
  <si>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</si>
  <si>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</si>
  <si>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</si>
  <si>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</si>
  <si>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</si>
  <si>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</si>
  <si>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</si>
  <si>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</si>
  <si>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</si>
  <si>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</si>
  <si>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</si>
  <si>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</si>
  <si>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</si>
  <si>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</si>
  <si>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</si>
  <si>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</si>
  <si>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</si>
  <si>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</si>
  <si>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</si>
  <si>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</si>
  <si>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</si>
  <si>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</si>
  <si>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</si>
  <si>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</si>
  <si>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</si>
  <si>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</si>
  <si>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</si>
  <si>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</si>
  <si>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</si>
  <si>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</si>
  <si>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</si>
  <si>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</si>
  <si>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</si>
  <si>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</si>
  <si>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</si>
  <si>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</si>
  <si>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</si>
  <si>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</si>
  <si>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</si>
  <si>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</si>
  <si>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</si>
  <si>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</si>
  <si>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</si>
  <si>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</si>
  <si>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</si>
  <si>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</si>
  <si>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</si>
  <si>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</si>
  <si>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</si>
  <si>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</si>
  <si>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</si>
  <si>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</si>
  <si>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</si>
  <si>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</si>
  <si>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</si>
  <si>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</si>
  <si>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</si>
  <si>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</si>
  <si>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</si>
  <si>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</si>
  <si>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</si>
  <si>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</si>
  <si>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</si>
  <si>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</si>
  <si>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</si>
  <si>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</si>
  <si>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</si>
  <si>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</si>
  <si>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</si>
  <si>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</si>
  <si>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</si>
  <si>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</si>
  <si>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</si>
  <si>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</si>
  <si>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</si>
  <si>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</si>
  <si>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</si>
  <si>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</si>
  <si>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</si>
  <si>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</si>
  <si>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</si>
  <si>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</si>
  <si>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</si>
  <si>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</si>
  <si>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</si>
  <si>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</si>
  <si>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</si>
  <si>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</si>
  <si>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</si>
  <si>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</si>
  <si>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</si>
  <si>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</si>
  <si>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</si>
  <si>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</si>
  <si>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</si>
  <si>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</si>
  <si>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</si>
  <si>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</si>
  <si>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</si>
  <si>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</si>
  <si>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</si>
  <si>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</si>
  <si>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</si>
  <si>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</si>
  <si>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</si>
  <si>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</si>
  <si>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</si>
  <si>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</si>
  <si>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</si>
  <si>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</si>
  <si>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</si>
  <si>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</si>
  <si>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</si>
  <si>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</si>
  <si>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</si>
  <si>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</si>
  <si>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</si>
  <si>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</si>
  <si>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</si>
  <si>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</si>
  <si>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</si>
  <si>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</si>
  <si>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</si>
  <si>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</si>
  <si>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</si>
  <si>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</si>
  <si>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</si>
  <si>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</si>
  <si>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</si>
  <si>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</si>
  <si>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</si>
  <si>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</si>
  <si>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</si>
  <si>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</si>
  <si>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</si>
  <si>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</si>
  <si>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</si>
  <si>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</si>
  <si>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</si>
  <si>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</si>
  <si>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</si>
  <si>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</si>
  <si>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</si>
  <si>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</si>
  <si>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</si>
  <si>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</si>
  <si>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</si>
  <si>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</si>
  <si>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</si>
  <si>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</si>
  <si>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</si>
  <si>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</si>
  <si>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</si>
  <si>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</si>
  <si>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</si>
  <si>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</si>
  <si>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</si>
  <si>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</si>
  <si>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</si>
  <si>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</si>
  <si>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</si>
  <si>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</si>
  <si>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</si>
  <si>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</si>
  <si>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</si>
  <si>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</si>
  <si>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</si>
  <si>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</si>
  <si>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</si>
  <si>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</si>
  <si>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</si>
  <si>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</si>
  <si>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</si>
  <si>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</si>
  <si>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</si>
  <si>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</si>
  <si>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</si>
  <si>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</si>
  <si>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</si>
  <si>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</si>
  <si>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</si>
  <si>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</si>
  <si>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</si>
  <si>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</si>
  <si>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</si>
  <si>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</si>
  <si>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</si>
  <si>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</si>
  <si>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</si>
  <si>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</si>
  <si>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</si>
  <si>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</si>
  <si>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</si>
  <si>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</si>
  <si>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</si>
  <si>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</si>
  <si>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</si>
  <si>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</si>
  <si>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</si>
  <si>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</si>
  <si>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</si>
  <si>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</si>
  <si>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</si>
  <si>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</si>
  <si>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</si>
  <si>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</si>
  <si>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</si>
  <si>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</si>
  <si>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</si>
  <si>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</si>
  <si>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</si>
  <si>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</si>
  <si>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</si>
  <si>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</si>
  <si>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</si>
  <si>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</si>
  <si>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</si>
  <si>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</si>
  <si>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</si>
  <si>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</si>
  <si>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</si>
  <si>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</si>
  <si>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</si>
  <si>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</si>
  <si>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</si>
  <si>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</si>
  <si>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</si>
  <si>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</si>
  <si>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</si>
  <si>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</si>
  <si>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</si>
  <si>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</si>
  <si>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</si>
  <si>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</si>
  <si>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</si>
  <si>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</si>
  <si>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</si>
  <si>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</si>
  <si>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</si>
  <si>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</si>
  <si>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</si>
  <si>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</si>
  <si>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</si>
  <si>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</si>
  <si>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</si>
  <si>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</si>
  <si>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</si>
  <si>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</si>
  <si>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</si>
  <si>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</si>
  <si>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</si>
  <si>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</si>
  <si>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</si>
  <si>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</si>
  <si>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</si>
  <si>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</si>
  <si>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</si>
  <si>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</si>
  <si>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</si>
  <si>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</si>
  <si>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</si>
  <si>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</si>
  <si>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</si>
  <si>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</si>
  <si>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</si>
  <si>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</si>
  <si>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</si>
  <si>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</si>
  <si>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</si>
  <si>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</si>
  <si>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</si>
  <si>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</si>
  <si>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</si>
  <si>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</si>
  <si>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</si>
  <si>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</si>
  <si>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</si>
  <si>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</si>
  <si>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</si>
  <si>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</si>
  <si>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</si>
  <si>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</si>
  <si>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</si>
  <si>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</si>
  <si>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</si>
  <si>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</si>
  <si>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</si>
  <si>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</si>
  <si>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</si>
  <si>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</si>
  <si>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</si>
  <si>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</si>
  <si>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</si>
  <si>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</si>
  <si>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</si>
  <si>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</si>
  <si>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</si>
  <si>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</si>
  <si>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</si>
  <si>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</si>
  <si>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</si>
  <si>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</si>
  <si>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</si>
  <si>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</si>
  <si>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</si>
  <si>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</si>
  <si>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</si>
  <si>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</si>
  <si>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</si>
  <si>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</si>
  <si>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</si>
  <si>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</si>
  <si>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</si>
  <si>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</si>
  <si>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</si>
  <si>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</si>
  <si>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</si>
  <si>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</si>
  <si>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</si>
  <si>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</si>
  <si>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</si>
  <si>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</si>
  <si>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</si>
  <si>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</si>
  <si>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</si>
  <si>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</si>
  <si>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</si>
  <si>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</si>
  <si>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</si>
  <si>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</si>
  <si>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</si>
  <si>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</si>
  <si>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</si>
  <si>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</si>
  <si>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</si>
  <si>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</si>
  <si>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</si>
  <si>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</si>
  <si>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</si>
  <si>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</si>
  <si>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</si>
  <si>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</si>
  <si>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</si>
  <si>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</si>
  <si>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</si>
  <si>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</si>
  <si>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</si>
  <si>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</si>
  <si>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</si>
  <si>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</si>
  <si>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</si>
  <si>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</si>
  <si>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</si>
  <si>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</si>
  <si>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</si>
  <si>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</si>
  <si>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</si>
  <si>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</si>
  <si>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</si>
  <si>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</si>
  <si>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</si>
  <si>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</si>
  <si>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</si>
  <si>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</si>
  <si>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</si>
  <si>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</si>
  <si>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</si>
  <si>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</si>
  <si>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</si>
  <si>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</si>
  <si>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</si>
  <si>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</si>
  <si>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</si>
  <si>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</si>
  <si>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</si>
  <si>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</si>
  <si>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</si>
  <si>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</si>
  <si>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</si>
  <si>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</si>
  <si>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</si>
  <si>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</si>
  <si>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</si>
  <si>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</si>
  <si>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</si>
  <si>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</si>
  <si>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</si>
  <si>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</si>
  <si>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</si>
  <si>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</si>
  <si>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</si>
  <si>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</si>
  <si>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</si>
  <si>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</si>
  <si>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</si>
  <si>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</si>
  <si>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</si>
  <si>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</si>
  <si>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</si>
  <si>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</si>
  <si>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</si>
  <si>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</si>
  <si>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</si>
  <si>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</si>
  <si>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</si>
  <si>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</si>
  <si>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</si>
  <si>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</si>
  <si>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</si>
  <si>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</si>
  <si>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</si>
  <si>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</si>
  <si>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</si>
  <si>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</si>
  <si>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</si>
  <si>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</si>
  <si>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</si>
  <si>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</si>
  <si>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</si>
  <si>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</si>
  <si>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</si>
  <si>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</si>
  <si>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</si>
  <si>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</si>
  <si>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</si>
  <si>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</si>
  <si>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</si>
  <si>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</si>
  <si>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</si>
  <si>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</si>
  <si>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</si>
  <si>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</si>
  <si>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</si>
  <si>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</si>
  <si>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</si>
  <si>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</si>
  <si>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</si>
  <si>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</si>
  <si>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</si>
  <si>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</si>
  <si>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</si>
  <si>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</si>
  <si>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</si>
  <si>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</si>
  <si>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</si>
  <si>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</si>
  <si>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</si>
  <si>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</si>
  <si>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</si>
  <si>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</si>
  <si>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</si>
  <si>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</si>
  <si>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</si>
  <si>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</si>
  <si>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</si>
  <si>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</si>
  <si>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</si>
  <si>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</si>
  <si>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</si>
  <si>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</si>
  <si>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</si>
  <si>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</si>
  <si>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</si>
  <si>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</si>
  <si>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</si>
  <si>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</si>
  <si>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</si>
  <si>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</si>
  <si>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</si>
  <si>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</si>
  <si>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</si>
  <si>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</si>
  <si>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</si>
  <si>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</si>
  <si>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</si>
  <si>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</si>
  <si>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</si>
  <si>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</si>
  <si>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</si>
  <si>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</si>
  <si>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</si>
  <si>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</si>
  <si>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</si>
  <si>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</si>
  <si>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</si>
  <si>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</si>
  <si>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</si>
  <si>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</si>
  <si>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</si>
  <si>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</si>
  <si>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</si>
  <si>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</si>
  <si>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</si>
  <si>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</si>
  <si>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</si>
  <si>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</si>
  <si>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</si>
  <si>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</si>
  <si>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</si>
  <si>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</si>
  <si>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</si>
  <si>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</si>
  <si>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</si>
  <si>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</si>
  <si>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</si>
  <si>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</si>
  <si>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</si>
  <si>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</si>
  <si>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</si>
  <si>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</si>
  <si>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</si>
  <si>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</si>
  <si>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</si>
  <si>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</si>
  <si>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</si>
  <si>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</si>
  <si>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</si>
  <si>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</si>
  <si>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</si>
  <si>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</si>
  <si>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</si>
  <si>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</si>
  <si>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</si>
  <si>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</si>
  <si>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</si>
  <si>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</si>
  <si>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</si>
  <si>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</si>
  <si>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</si>
  <si>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</si>
  <si>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</si>
  <si>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</si>
  <si>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</si>
  <si>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</si>
  <si>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</si>
  <si>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</si>
  <si>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</si>
  <si>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</si>
  <si>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</si>
  <si>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</si>
  <si>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</si>
  <si>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</si>
  <si>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</si>
  <si>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</si>
  <si>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</si>
  <si>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</si>
  <si>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</si>
  <si>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</si>
  <si>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</si>
  <si>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</si>
  <si>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</si>
  <si>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</si>
  <si>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</si>
  <si>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</si>
  <si>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</si>
  <si>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</si>
  <si>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</si>
  <si>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</si>
  <si>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</si>
  <si>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</si>
  <si>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</si>
  <si>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</si>
  <si>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</si>
  <si>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</si>
  <si>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</si>
  <si>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</si>
  <si>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</si>
  <si>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</si>
  <si>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</si>
  <si>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</si>
  <si>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</si>
  <si>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</si>
  <si>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</si>
  <si>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</si>
  <si>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</si>
  <si>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</si>
  <si>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</si>
  <si>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</si>
  <si>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</si>
  <si>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</si>
  <si>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</si>
  <si>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</si>
  <si>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</si>
  <si>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</si>
  <si>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</si>
  <si>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</si>
  <si>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</si>
  <si>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</si>
  <si>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</si>
  <si>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</si>
  <si>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</si>
  <si>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</si>
  <si>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</si>
  <si>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</si>
  <si>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</si>
  <si>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</si>
  <si>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</si>
  <si>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</si>
  <si>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</si>
  <si>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</si>
  <si>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</si>
  <si>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</si>
  <si>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</si>
  <si>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</si>
  <si>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</si>
  <si>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</si>
  <si>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</si>
  <si>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</si>
  <si>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</si>
  <si>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</si>
  <si>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</si>
  <si>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</si>
  <si>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</si>
  <si>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</si>
  <si>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</si>
  <si>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</si>
  <si>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</si>
  <si>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</si>
  <si>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</si>
  <si>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</si>
  <si>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</si>
  <si>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</si>
  <si>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</si>
  <si>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</si>
  <si>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</si>
  <si>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</si>
  <si>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</si>
  <si>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</si>
  <si>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</si>
  <si>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</si>
  <si>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</si>
  <si>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</si>
  <si>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</si>
  <si>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</si>
  <si>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</si>
  <si>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</si>
  <si>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</si>
  <si>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</si>
  <si>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</si>
  <si>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</si>
  <si>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</si>
  <si>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</si>
  <si>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</si>
  <si>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</si>
  <si>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</si>
  <si>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</si>
  <si>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</si>
  <si>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</si>
  <si>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</si>
  <si>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</si>
  <si>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</si>
  <si>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</si>
  <si>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</si>
  <si>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</si>
  <si>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</si>
  <si>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</si>
  <si>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</si>
  <si>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</si>
  <si>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</si>
  <si>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</si>
  <si>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</si>
  <si>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</si>
  <si>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</si>
  <si>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</si>
  <si>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</si>
  <si>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</si>
  <si>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</si>
  <si>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</si>
  <si>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</si>
  <si>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</si>
  <si>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</si>
  <si>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</si>
  <si>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</si>
  <si>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</si>
  <si>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</si>
  <si>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</si>
  <si>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</si>
  <si>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</si>
  <si>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</si>
  <si>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</si>
  <si>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</si>
  <si>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</si>
  <si>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</si>
  <si>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</si>
  <si>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</si>
  <si>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</si>
  <si>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</si>
  <si>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</si>
  <si>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</si>
  <si>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</si>
  <si>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</si>
  <si>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</si>
  <si>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</si>
  <si>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</si>
  <si>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</si>
  <si>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</si>
  <si>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</si>
  <si>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</si>
  <si>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</si>
  <si>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</si>
  <si>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</si>
  <si>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</si>
  <si>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</si>
  <si>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</si>
  <si>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</si>
  <si>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</si>
  <si>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</si>
  <si>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</si>
  <si>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</si>
  <si>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</si>
  <si>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</si>
  <si>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</si>
  <si>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</si>
  <si>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</si>
  <si>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</si>
  <si>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</si>
  <si>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</si>
  <si>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</si>
  <si>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</si>
  <si>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</si>
  <si>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</si>
  <si>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</si>
  <si>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</si>
  <si>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</si>
  <si>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</si>
  <si>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</si>
  <si>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</si>
  <si>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</si>
  <si>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</si>
  <si>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</si>
  <si>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</si>
  <si>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</si>
  <si>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</si>
  <si>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</si>
  <si>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</si>
  <si>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</si>
  <si>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</si>
  <si>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</si>
  <si>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</si>
  <si>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</si>
  <si>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</si>
  <si>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</si>
  <si>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</si>
  <si>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</si>
  <si>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</si>
  <si>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</si>
  <si>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</si>
  <si>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</si>
  <si>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</si>
  <si>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</si>
  <si>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</si>
  <si>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</si>
  <si>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</si>
  <si>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</si>
  <si>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</si>
  <si>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</si>
  <si>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</si>
  <si>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</si>
  <si>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</si>
  <si>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</si>
  <si>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</si>
  <si>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</si>
  <si>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</si>
  <si>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</si>
  <si>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</si>
  <si>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</si>
  <si>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</si>
  <si>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</si>
  <si>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</si>
  <si>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</si>
  <si>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</si>
  <si>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</si>
  <si>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</si>
  <si>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</si>
  <si>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</si>
  <si>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</si>
  <si>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</si>
  <si>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</si>
  <si>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</si>
  <si>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</si>
  <si>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</si>
  <si>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</si>
  <si>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</si>
  <si>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</si>
  <si>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</si>
  <si>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</si>
  <si>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</si>
  <si>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</si>
  <si>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</si>
  <si>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</si>
  <si>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</si>
  <si>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</si>
  <si>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</si>
  <si>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</si>
  <si>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</si>
  <si>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</si>
  <si>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</si>
  <si>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</si>
  <si>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</si>
  <si>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</si>
  <si>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</si>
  <si>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</si>
  <si>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</si>
  <si>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</si>
  <si>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</si>
  <si>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</si>
  <si>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</si>
  <si>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</si>
  <si>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</si>
  <si>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</si>
  <si>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</si>
  <si>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</si>
  <si>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</si>
  <si>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</si>
  <si>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</si>
  <si>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</si>
  <si>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</si>
  <si>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</si>
  <si>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</si>
  <si>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</si>
  <si>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</si>
  <si>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</si>
  <si>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</si>
  <si>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</si>
  <si>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</si>
  <si>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</si>
  <si>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</si>
  <si>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</si>
  <si>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</si>
  <si>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</si>
  <si>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</si>
  <si>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</si>
  <si>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</si>
  <si>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</si>
  <si>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</si>
  <si>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</si>
  <si>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</si>
  <si>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</si>
  <si>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</si>
  <si>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</si>
  <si>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</si>
  <si>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</si>
  <si>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</si>
  <si>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</si>
  <si>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</si>
  <si>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</si>
  <si>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</si>
  <si>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</si>
  <si>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</si>
  <si>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</si>
  <si>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</si>
  <si>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</si>
  <si>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</si>
  <si>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</si>
  <si>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</si>
  <si>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</si>
  <si>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</si>
  <si>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</si>
  <si>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</si>
  <si>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</si>
  <si>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</si>
  <si>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</si>
  <si>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</si>
  <si>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</si>
  <si>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</si>
  <si>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</si>
  <si>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</si>
  <si>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</si>
  <si>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</si>
  <si>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</si>
  <si>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</si>
  <si>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</si>
  <si>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</si>
  <si>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</si>
  <si>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</si>
  <si>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</si>
  <si>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</si>
  <si>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</si>
  <si>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</si>
  <si>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</si>
  <si>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</si>
  <si>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</si>
  <si>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</si>
  <si>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</si>
  <si>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</si>
  <si>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</si>
  <si>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</si>
  <si>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</si>
  <si>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</si>
  <si>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</si>
  <si>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</si>
  <si>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</si>
  <si>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</si>
  <si>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</si>
  <si>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</si>
  <si>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</si>
  <si>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</si>
  <si>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</si>
  <si>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</si>
  <si>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</si>
  <si>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</si>
  <si>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</si>
  <si>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</si>
  <si>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</si>
  <si>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</si>
  <si>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</si>
  <si>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</si>
  <si>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</si>
  <si>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</si>
  <si>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</si>
  <si>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</si>
  <si>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</si>
  <si>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</si>
  <si>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</si>
  <si>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</si>
  <si>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</si>
  <si>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</si>
  <si>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</si>
  <si>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</si>
  <si>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</si>
  <si>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</si>
  <si>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</si>
  <si>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</si>
  <si>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</si>
  <si>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</si>
  <si>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</si>
  <si>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</si>
  <si>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</si>
  <si>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</si>
  <si>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</si>
  <si>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</si>
  <si>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</si>
  <si>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</si>
  <si>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</si>
  <si>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</si>
  <si>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</si>
  <si>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</si>
  <si>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</si>
  <si>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</si>
  <si>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</si>
  <si>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</si>
  <si>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</si>
  <si>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</si>
  <si>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</si>
  <si>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</si>
  <si>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</si>
  <si>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</si>
  <si>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</si>
  <si>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</si>
  <si>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</si>
  <si>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</si>
  <si>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</si>
  <si>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</si>
  <si>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</si>
  <si>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</si>
  <si>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</si>
  <si>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</si>
  <si>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</si>
  <si>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</si>
  <si>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</si>
  <si>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</si>
  <si>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</si>
  <si>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</si>
  <si>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</si>
  <si>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</si>
  <si>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</si>
  <si>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</si>
  <si>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</si>
  <si>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</si>
  <si>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</si>
  <si>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</si>
  <si>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</si>
  <si>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</si>
  <si>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</si>
  <si>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</si>
  <si>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</si>
  <si>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</si>
  <si>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</si>
  <si>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</si>
  <si>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</si>
  <si>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</si>
  <si>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</si>
  <si>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</si>
  <si>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</si>
  <si>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</si>
  <si>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</si>
  <si>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</si>
  <si>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</si>
  <si>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</si>
  <si>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</si>
  <si>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</si>
  <si>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</si>
  <si>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</si>
  <si>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</si>
  <si>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</si>
  <si>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</si>
  <si>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</si>
  <si>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</si>
  <si>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</si>
  <si>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</si>
  <si>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</si>
  <si>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</si>
  <si>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</si>
  <si>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</si>
  <si>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</si>
  <si>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</si>
  <si>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</si>
  <si>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</si>
  <si>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</si>
  <si>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</si>
  <si>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</si>
  <si>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</si>
  <si>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</si>
  <si>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</si>
  <si>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</si>
  <si>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</si>
  <si>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</si>
  <si>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</si>
  <si>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</si>
  <si>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</si>
  <si>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</si>
  <si>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</si>
  <si>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</si>
  <si>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</si>
  <si>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</si>
  <si>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</si>
  <si>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</si>
  <si>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</si>
  <si>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</si>
  <si>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</si>
  <si>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</si>
  <si>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</si>
  <si>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</si>
  <si>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</si>
  <si>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</si>
  <si>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</si>
  <si>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</si>
  <si>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</si>
  <si>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</si>
  <si>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</si>
  <si>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</si>
  <si>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</si>
  <si>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</si>
  <si>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</si>
  <si>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</si>
  <si>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</si>
  <si>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</si>
  <si>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</si>
  <si>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</si>
  <si>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</si>
  <si>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</si>
  <si>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</si>
  <si>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</si>
  <si>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</si>
  <si>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</si>
  <si>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</si>
  <si>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</si>
  <si>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</si>
  <si>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</si>
  <si>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</si>
  <si>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</si>
  <si>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</si>
  <si>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</si>
  <si>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</si>
  <si>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</si>
  <si>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</si>
  <si>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</si>
  <si>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</si>
  <si>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</si>
  <si>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</si>
  <si>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</si>
  <si>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</si>
  <si>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</si>
  <si>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</si>
  <si>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</si>
  <si>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</si>
  <si>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</si>
  <si>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</si>
  <si>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</si>
  <si>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</si>
  <si>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</si>
  <si>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</si>
  <si>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</si>
  <si>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</si>
  <si>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</si>
  <si>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</si>
  <si>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</si>
  <si>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</si>
  <si>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</si>
  <si>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</si>
  <si>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</si>
  <si>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</si>
  <si>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</si>
  <si>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</si>
  <si>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</si>
  <si>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</si>
  <si>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</si>
  <si>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</si>
  <si>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</si>
  <si>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</si>
  <si>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</si>
  <si>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</si>
  <si>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</si>
  <si>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</si>
  <si>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</si>
  <si>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</si>
  <si>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</si>
  <si>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</si>
  <si>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</si>
  <si>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</si>
  <si>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</si>
  <si>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</si>
  <si>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</si>
  <si>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</si>
  <si>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</si>
  <si>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</si>
  <si>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</si>
  <si>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</si>
  <si>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</si>
  <si>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</si>
  <si>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</si>
  <si>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</si>
  <si>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</si>
  <si>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</si>
  <si>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</si>
  <si>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</si>
  <si>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</si>
  <si>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</si>
  <si>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</si>
  <si>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</si>
  <si>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</si>
  <si>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</si>
  <si>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</si>
  <si>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</si>
  <si>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</si>
  <si>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</si>
  <si>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</si>
  <si>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</si>
  <si>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</si>
  <si>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</si>
  <si>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</si>
  <si>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</si>
  <si>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</si>
  <si>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</si>
  <si>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</si>
  <si>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</si>
  <si>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</si>
  <si>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</si>
  <si>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</si>
  <si>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</si>
  <si>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</si>
  <si>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</si>
  <si>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</si>
  <si>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</si>
  <si>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</si>
  <si>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</si>
  <si>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</si>
  <si>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</si>
  <si>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</si>
  <si>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</si>
  <si>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</si>
  <si>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</si>
  <si>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</si>
  <si>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</si>
  <si>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</si>
  <si>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</si>
  <si>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</si>
  <si>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</si>
  <si>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</si>
  <si>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</si>
  <si>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</si>
  <si>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</si>
  <si>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</si>
  <si>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</si>
  <si>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</si>
  <si>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</si>
  <si>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</si>
  <si>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</si>
  <si>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</si>
  <si>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</si>
  <si>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</si>
  <si>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</si>
  <si>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</si>
  <si>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</si>
  <si>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</si>
  <si>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</si>
  <si>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</si>
  <si>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</si>
  <si>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</si>
  <si>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</si>
  <si>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</si>
  <si>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</si>
  <si>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</si>
  <si>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</si>
  <si>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</si>
  <si>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</si>
  <si>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</si>
  <si>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</si>
  <si>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</si>
  <si>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</si>
  <si>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</si>
  <si>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</si>
  <si>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</si>
  <si>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</si>
  <si>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</si>
  <si>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</si>
  <si>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</si>
  <si>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</si>
  <si>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</si>
  <si>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</si>
  <si>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</si>
  <si>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</si>
  <si>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</si>
  <si>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</si>
  <si>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</si>
  <si>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</si>
  <si>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</si>
  <si>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</si>
  <si>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</si>
  <si>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</si>
  <si>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</si>
  <si>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</si>
  <si>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</si>
  <si>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</si>
  <si>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</si>
  <si>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</si>
  <si>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</si>
  <si>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</si>
  <si>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</si>
  <si>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</si>
  <si>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</si>
  <si>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</si>
  <si>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</si>
  <si>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</si>
  <si>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</si>
  <si>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</si>
  <si>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</si>
  <si>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</si>
  <si>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</si>
  <si>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</si>
  <si>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</si>
  <si>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</si>
  <si>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</si>
  <si>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</si>
  <si>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</si>
  <si>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</si>
  <si>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</si>
  <si>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</si>
  <si>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</si>
  <si>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</si>
  <si>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</si>
  <si>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</si>
  <si>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</si>
  <si>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</si>
  <si>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</si>
  <si>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</si>
  <si>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</si>
  <si>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</si>
  <si>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</si>
  <si>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</si>
  <si>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</si>
  <si>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</si>
  <si>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</si>
  <si>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</si>
  <si>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</si>
  <si>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</si>
  <si>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</si>
  <si>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</si>
  <si>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</si>
  <si>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</si>
  <si>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</si>
  <si>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</si>
  <si>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</si>
  <si>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</si>
  <si>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</si>
  <si>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</si>
  <si>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</si>
  <si>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</si>
  <si>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</si>
  <si>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</si>
  <si>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</si>
  <si>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</si>
  <si>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</si>
  <si>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</si>
  <si>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</si>
  <si>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</si>
  <si>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</si>
  <si>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</si>
  <si>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</si>
  <si>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</si>
  <si>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</si>
  <si>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</si>
  <si>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</si>
  <si>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</si>
  <si>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</si>
  <si>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</si>
  <si>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</si>
  <si>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</si>
  <si>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</si>
  <si>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</si>
  <si>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</si>
  <si>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</si>
  <si>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</si>
  <si>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</si>
  <si>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</si>
  <si>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</si>
  <si>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</si>
  <si>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</si>
  <si>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</si>
  <si>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</si>
  <si>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</si>
  <si>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</si>
  <si>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</si>
  <si>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</si>
  <si>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</si>
  <si>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</si>
  <si>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</si>
  <si>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</si>
  <si>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</si>
  <si>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</si>
  <si>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</si>
  <si>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</si>
  <si>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</si>
  <si>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</si>
  <si>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</si>
  <si>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</si>
  <si>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</si>
  <si>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</si>
  <si>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</si>
  <si>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</si>
  <si>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</si>
  <si>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</si>
  <si>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</si>
  <si>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</si>
  <si>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</si>
  <si>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</si>
  <si>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</si>
  <si>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</si>
  <si>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</si>
  <si>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</si>
  <si>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</si>
  <si>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</si>
  <si>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</si>
  <si>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</si>
  <si>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</si>
  <si>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</si>
  <si>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</si>
  <si>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</si>
  <si>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</si>
  <si>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</si>
  <si>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</si>
  <si>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</si>
  <si>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</si>
  <si>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</si>
  <si>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</si>
  <si>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</si>
  <si>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</si>
  <si>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</si>
  <si>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</si>
  <si>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</si>
  <si>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</si>
  <si>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</si>
  <si>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</si>
  <si>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</si>
  <si>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</si>
  <si>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</si>
  <si>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</si>
  <si>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</si>
  <si>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</si>
  <si>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</si>
  <si>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</si>
  <si>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</si>
  <si>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</si>
  <si>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</si>
  <si>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</si>
  <si>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</si>
  <si>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</si>
  <si>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</si>
  <si>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</si>
  <si>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</si>
  <si>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</si>
  <si>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</si>
  <si>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</si>
  <si>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</si>
  <si>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</si>
  <si>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</si>
  <si>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</si>
  <si>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</si>
  <si>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</si>
  <si>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</si>
  <si>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</si>
  <si>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</si>
  <si>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</si>
  <si>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</si>
  <si>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</si>
  <si>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</si>
  <si>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</si>
  <si>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</si>
  <si>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</si>
  <si>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</si>
  <si>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</si>
  <si>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</si>
  <si>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</si>
  <si>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</si>
  <si>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</si>
  <si>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</si>
  <si>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</si>
  <si>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</si>
  <si>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</si>
  <si>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</si>
  <si>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</si>
  <si>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</si>
  <si>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</si>
  <si>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</si>
  <si>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</si>
  <si>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</si>
  <si>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</si>
  <si>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</si>
  <si>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</si>
  <si>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</si>
  <si>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</si>
  <si>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</si>
  <si>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</si>
  <si>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</si>
  <si>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</si>
  <si>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</si>
  <si>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</si>
  <si>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</si>
  <si>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</si>
  <si>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</si>
  <si>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</si>
  <si>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</si>
  <si>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</si>
  <si>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</si>
  <si>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</si>
  <si>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</si>
  <si>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</si>
  <si>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</si>
  <si>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</si>
  <si>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</si>
  <si>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</si>
  <si>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</si>
  <si>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</si>
  <si>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</si>
  <si>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</si>
  <si>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</si>
  <si>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</si>
  <si>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</si>
  <si>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</si>
  <si>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</si>
  <si>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</si>
  <si>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</si>
  <si>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</si>
  <si>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</si>
  <si>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</si>
  <si>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</si>
  <si>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</si>
  <si>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</si>
  <si>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</si>
  <si>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</si>
  <si>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</si>
  <si>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</si>
  <si>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</si>
  <si>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</si>
  <si>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</si>
  <si>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</si>
  <si>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</si>
  <si>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</si>
  <si>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</si>
  <si>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</si>
  <si>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</si>
  <si>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</si>
  <si>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</si>
  <si>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</si>
  <si>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</si>
  <si>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</si>
  <si>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</si>
  <si>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</si>
  <si>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</si>
  <si>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</si>
  <si>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</si>
  <si>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</si>
  <si>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</si>
  <si>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</si>
  <si>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</si>
  <si>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</si>
  <si>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</si>
  <si>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</si>
  <si>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</si>
  <si>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</si>
  <si>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</si>
  <si>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</si>
  <si>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</si>
  <si>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</si>
  <si>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</si>
  <si>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</si>
  <si>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</si>
  <si>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</si>
  <si>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</si>
  <si>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</si>
  <si>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</si>
  <si>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</si>
  <si>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</si>
  <si>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</si>
  <si>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</si>
  <si>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</si>
  <si>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</si>
  <si>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</si>
  <si>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</si>
  <si>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</si>
  <si>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</si>
  <si>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</si>
  <si>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</si>
  <si>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</si>
  <si>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</si>
  <si>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</si>
  <si>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</si>
  <si>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</si>
  <si>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</si>
  <si>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</si>
  <si>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</si>
  <si>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</si>
  <si>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</si>
  <si>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</si>
  <si>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</si>
  <si>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</si>
  <si>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</si>
  <si>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</si>
  <si>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</si>
  <si>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</si>
  <si>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</si>
  <si>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</si>
  <si>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</si>
  <si>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</si>
  <si>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</si>
  <si>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</si>
  <si>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</si>
  <si>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</si>
  <si>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</si>
  <si>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</si>
  <si>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</si>
  <si>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</si>
  <si>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</si>
  <si>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</si>
  <si>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</si>
  <si>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</si>
  <si>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</si>
  <si>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</si>
  <si>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</si>
  <si>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</si>
  <si>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</si>
  <si>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</si>
  <si>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</si>
  <si>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</si>
  <si>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</si>
  <si>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</si>
  <si>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</si>
  <si>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</si>
  <si>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</si>
  <si>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</si>
  <si>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</si>
  <si>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</si>
  <si>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</si>
  <si>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</si>
  <si>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</si>
  <si>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</si>
  <si>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</si>
  <si>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</si>
  <si>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</si>
  <si>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</si>
  <si>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</si>
  <si>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</si>
  <si>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</si>
  <si>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</si>
  <si>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</si>
  <si>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</si>
  <si>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</si>
  <si>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</si>
  <si>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</si>
  <si>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</si>
  <si>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</si>
  <si>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</si>
  <si>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</si>
  <si>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</si>
  <si>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</si>
  <si>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</si>
  <si>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</si>
  <si>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</si>
  <si>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</si>
  <si>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</si>
  <si>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</si>
  <si>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</si>
  <si>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</si>
  <si>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</si>
  <si>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</si>
  <si>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</si>
  <si>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</si>
  <si>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</si>
  <si>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</si>
  <si>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</si>
  <si>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</si>
  <si>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</si>
  <si>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</si>
  <si>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</si>
  <si>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</si>
  <si>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</si>
  <si>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</si>
  <si>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</si>
  <si>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</si>
  <si>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</si>
  <si>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</si>
  <si>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</si>
  <si>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</si>
  <si>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</si>
  <si>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</si>
  <si>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</si>
  <si>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</si>
  <si>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</si>
  <si>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</si>
  <si>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</si>
  <si>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</si>
  <si>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</si>
  <si>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</si>
  <si>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</si>
  <si>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</si>
  <si>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</si>
  <si>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</si>
  <si>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</si>
  <si>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</si>
  <si>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</si>
  <si>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</si>
  <si>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</si>
  <si>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</si>
  <si>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</si>
  <si>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</si>
  <si>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</si>
  <si>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</si>
  <si>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</si>
  <si>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</si>
  <si>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</si>
  <si>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</si>
  <si>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</si>
  <si>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</si>
  <si>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</si>
  <si>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</si>
  <si>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</si>
  <si>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</si>
  <si>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</si>
  <si>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</si>
  <si>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</si>
  <si>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</si>
  <si>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</si>
  <si>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</si>
  <si>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</si>
  <si>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</si>
  <si>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</si>
  <si>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</si>
  <si>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</si>
  <si>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</si>
  <si>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</si>
  <si>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</si>
  <si>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</si>
  <si>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</si>
  <si>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</si>
  <si>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</si>
  <si>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</si>
  <si>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</si>
  <si>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</si>
  <si>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</si>
  <si>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</si>
  <si>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</si>
  <si>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</si>
  <si>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</si>
  <si>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</si>
  <si>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</si>
  <si>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</si>
  <si>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</si>
  <si>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</si>
  <si>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</si>
  <si>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</si>
  <si>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</si>
  <si>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</si>
  <si>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</si>
  <si>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</si>
  <si>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</si>
  <si>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</si>
  <si>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</si>
  <si>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</si>
  <si>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</si>
  <si>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</si>
  <si>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</si>
  <si>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</si>
  <si>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</si>
  <si>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</si>
  <si>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</si>
  <si>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</si>
  <si>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</si>
  <si>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</si>
  <si>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</si>
  <si>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</si>
  <si>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</si>
  <si>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</si>
  <si>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</si>
  <si>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</si>
  <si>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</si>
  <si>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</si>
  <si>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</si>
  <si>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</si>
  <si>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</si>
  <si>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</si>
  <si>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</si>
  <si>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</si>
  <si>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</si>
  <si>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</si>
  <si>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</si>
  <si>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</si>
  <si>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</si>
  <si>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</si>
  <si>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</si>
  <si>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</si>
  <si>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</si>
  <si>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</si>
  <si>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</si>
  <si>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</si>
  <si>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</si>
  <si>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</si>
  <si>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</si>
  <si>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</si>
  <si>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</si>
  <si>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</si>
  <si>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</si>
  <si>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</si>
  <si>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</si>
  <si>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</si>
  <si>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</si>
  <si>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</si>
  <si>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</si>
  <si>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</si>
  <si>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</si>
  <si>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</si>
  <si>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</si>
  <si>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</si>
  <si>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</si>
  <si>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</si>
  <si>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</si>
  <si>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</si>
  <si>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</si>
  <si>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</si>
  <si>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</si>
  <si>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</si>
  <si>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</si>
  <si>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</si>
  <si>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</si>
  <si>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</si>
  <si>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</si>
  <si>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</si>
  <si>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</si>
  <si>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</si>
  <si>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</si>
  <si>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</si>
  <si>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</si>
  <si>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</si>
  <si>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</si>
  <si>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</si>
  <si>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</si>
  <si>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</si>
  <si>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</si>
  <si>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</si>
  <si>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</si>
  <si>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</si>
  <si>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</si>
  <si>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</si>
  <si>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</si>
  <si>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</si>
  <si>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</si>
  <si>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</si>
  <si>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</si>
  <si>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</si>
  <si>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</si>
  <si>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</si>
  <si>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</si>
  <si>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</si>
  <si>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</si>
  <si>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</si>
  <si>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</si>
  <si>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</si>
  <si>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</si>
  <si>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</si>
  <si>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</si>
  <si>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</si>
  <si>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</si>
  <si>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</si>
  <si>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</si>
  <si>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</si>
  <si>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</si>
  <si>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</si>
  <si>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</si>
  <si>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</si>
  <si>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</si>
  <si>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</si>
  <si>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</si>
  <si>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</si>
  <si>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</si>
  <si>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</si>
  <si>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</si>
  <si>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</si>
  <si>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</si>
  <si>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</si>
  <si>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</si>
  <si>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</si>
  <si>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</si>
  <si>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</si>
  <si>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</si>
  <si>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</si>
  <si>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</si>
  <si>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</si>
  <si>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</si>
  <si>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</si>
  <si>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</si>
  <si>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</si>
  <si>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</si>
  <si>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</si>
  <si>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</si>
  <si>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</si>
  <si>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</si>
  <si>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</si>
  <si>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</si>
  <si>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</si>
  <si>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</si>
  <si>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</si>
  <si>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</si>
  <si>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</si>
  <si>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</si>
  <si>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</si>
  <si>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</si>
  <si>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</si>
  <si>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</si>
  <si>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</si>
  <si>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</si>
  <si>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</si>
  <si>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</si>
  <si>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</si>
  <si>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</si>
  <si>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</si>
  <si>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</si>
  <si>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</si>
  <si>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</si>
  <si>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</si>
  <si>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</si>
  <si>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</si>
  <si>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</si>
  <si>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</si>
  <si>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</si>
  <si>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</si>
  <si>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</si>
  <si>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</si>
  <si>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</si>
  <si>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</si>
  <si>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</si>
  <si>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</si>
  <si>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</si>
  <si>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</si>
  <si>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</si>
  <si>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</si>
  <si>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</si>
  <si>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</si>
  <si>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</si>
  <si>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</si>
  <si>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</si>
  <si>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</si>
  <si>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</si>
  <si>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</si>
  <si>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</si>
  <si>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</si>
  <si>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</si>
  <si>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</si>
  <si>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</si>
  <si>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</si>
  <si>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</si>
  <si>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</si>
  <si>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</si>
  <si>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</si>
  <si>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</si>
  <si>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</si>
  <si>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</si>
  <si>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</si>
  <si>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</si>
  <si>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</si>
  <si>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</si>
  <si>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</si>
  <si>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</si>
  <si>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</si>
  <si>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</si>
  <si>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</si>
  <si>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</si>
  <si>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</si>
  <si>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</si>
  <si>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</si>
  <si>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</si>
  <si>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</si>
  <si>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</si>
  <si>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</si>
  <si>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</si>
  <si>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</si>
  <si>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</si>
  <si>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</si>
  <si>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</si>
  <si>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</si>
  <si>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</si>
  <si>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</si>
  <si>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</si>
  <si>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</si>
  <si>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</si>
  <si>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</si>
  <si>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</si>
  <si>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</si>
  <si>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</si>
  <si>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</si>
  <si>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</si>
  <si>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</si>
  <si>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</si>
  <si>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</si>
  <si>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</si>
  <si>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</si>
  <si>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</si>
  <si>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</si>
  <si>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</si>
  <si>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</si>
  <si>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</si>
  <si>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</si>
  <si>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</si>
  <si>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</si>
  <si>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</si>
  <si>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</si>
  <si>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</si>
  <si>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</si>
  <si>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</si>
  <si>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</si>
  <si>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</si>
  <si>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</si>
  <si>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</si>
  <si>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</si>
  <si>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</si>
  <si>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</si>
  <si>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</si>
  <si>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</si>
  <si>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</si>
  <si>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</si>
  <si>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</si>
  <si>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</si>
  <si>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</si>
  <si>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</si>
  <si>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</si>
  <si>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</si>
  <si>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</si>
  <si>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</si>
  <si>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</si>
  <si>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</si>
  <si>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</si>
  <si>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</si>
  <si>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</si>
  <si>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</si>
  <si>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</si>
  <si>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</si>
  <si>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</si>
  <si>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</si>
  <si>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</si>
  <si>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</si>
  <si>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</si>
  <si>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</si>
  <si>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</si>
  <si>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</si>
  <si>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</si>
  <si>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</si>
  <si>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</si>
  <si>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</si>
  <si>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</si>
  <si>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</si>
  <si>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</si>
  <si>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</si>
  <si>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</si>
  <si>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</si>
  <si>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</si>
  <si>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</si>
  <si>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</si>
  <si>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</si>
  <si>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</si>
  <si>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</si>
  <si>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</si>
  <si>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</si>
  <si>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</si>
  <si>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</si>
  <si>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</si>
  <si>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</si>
  <si>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</si>
  <si>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</si>
  <si>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</si>
  <si>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</si>
  <si>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</si>
  <si>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</si>
  <si>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</si>
  <si>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</si>
  <si>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</si>
  <si>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</si>
  <si>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</si>
  <si>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</si>
  <si>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</si>
  <si>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</si>
  <si>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</si>
  <si>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</si>
  <si>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</si>
  <si>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</si>
  <si>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</si>
  <si>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</si>
  <si>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</si>
  <si>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</si>
  <si>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</si>
  <si>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</si>
  <si>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</si>
  <si>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</si>
  <si>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</si>
  <si>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</si>
  <si>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</si>
  <si>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</si>
  <si>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</si>
  <si>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</si>
  <si>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</si>
  <si>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</si>
  <si>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</si>
  <si>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</si>
  <si>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</si>
  <si>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</si>
  <si>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</si>
  <si>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</si>
  <si>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</si>
  <si>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</si>
  <si>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</si>
  <si>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</si>
  <si>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</si>
  <si>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</si>
  <si>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</si>
  <si>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</si>
  <si>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</si>
  <si>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</si>
  <si>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</si>
  <si>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</si>
  <si>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</si>
  <si>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</si>
  <si>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</si>
  <si>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</si>
  <si>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</si>
  <si>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</si>
  <si>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</si>
  <si>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</si>
  <si>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</si>
  <si>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</si>
  <si>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</si>
  <si>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</si>
  <si>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</si>
  <si>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</si>
  <si>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</si>
  <si>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</si>
  <si>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</si>
  <si>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</si>
  <si>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</si>
  <si>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</si>
  <si>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</si>
  <si>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</si>
  <si>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</si>
  <si>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</si>
  <si>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</si>
  <si>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</si>
  <si>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</si>
  <si>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</si>
  <si>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</si>
  <si>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</si>
  <si>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</si>
  <si>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</si>
  <si>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</si>
  <si>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</si>
  <si>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</si>
  <si>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</si>
  <si>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</si>
  <si>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</si>
  <si>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</si>
  <si>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</si>
  <si>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</si>
  <si>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</si>
  <si>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</si>
  <si>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</si>
  <si>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</si>
  <si>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</si>
  <si>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</si>
  <si>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</si>
  <si>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</si>
  <si>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</si>
  <si>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</si>
  <si>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</si>
  <si>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</si>
  <si>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</si>
  <si>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</si>
  <si>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</si>
  <si>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</si>
  <si>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</si>
  <si>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</si>
  <si>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</si>
  <si>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</si>
  <si>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</si>
  <si>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</si>
  <si>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</si>
  <si>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</si>
  <si>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</si>
  <si>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</si>
  <si>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</si>
  <si>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</si>
  <si>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</si>
  <si>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</si>
  <si>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</si>
  <si>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</si>
  <si>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</si>
  <si>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</si>
  <si>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</si>
  <si>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</si>
  <si>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</si>
  <si>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</si>
  <si>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</si>
  <si>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</si>
  <si>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</si>
  <si>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</si>
  <si>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</si>
  <si>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</si>
  <si>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</si>
  <si>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</si>
  <si>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</si>
  <si>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</si>
  <si>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</si>
  <si>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</si>
  <si>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</si>
  <si>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</si>
  <si>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</si>
  <si>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</si>
  <si>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</si>
  <si>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</si>
  <si>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</si>
  <si>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</si>
  <si>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</si>
  <si>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</si>
  <si>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</si>
  <si>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</si>
  <si>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</si>
  <si>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</si>
  <si>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</si>
  <si>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</si>
  <si>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</si>
  <si>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</si>
  <si>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</si>
  <si>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</si>
  <si>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</si>
  <si>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</si>
  <si>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</si>
  <si>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</si>
  <si>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</si>
  <si>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</si>
  <si>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</si>
  <si>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</si>
  <si>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</si>
  <si>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</si>
  <si>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</si>
  <si>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</si>
  <si>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</si>
  <si>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</si>
  <si>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</si>
  <si>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</si>
  <si>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</si>
  <si>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</si>
  <si>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</si>
  <si>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</si>
  <si>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</si>
  <si>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</si>
  <si>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</si>
  <si>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</si>
  <si>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</si>
  <si>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</si>
  <si>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</si>
  <si>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</si>
  <si>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</si>
  <si>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</si>
  <si>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</si>
  <si>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</si>
  <si>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</si>
  <si>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</si>
  <si>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</si>
  <si>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</si>
  <si>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</si>
  <si>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</si>
  <si>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</si>
  <si>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</si>
  <si>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</si>
  <si>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</si>
  <si>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</si>
  <si>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</si>
  <si>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</si>
  <si>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</si>
  <si>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</si>
  <si>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</si>
  <si>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</si>
  <si>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</si>
  <si>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</si>
  <si>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</si>
  <si>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</si>
  <si>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</si>
  <si>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</si>
  <si>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</si>
  <si>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</si>
  <si>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</si>
  <si>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</si>
  <si>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</si>
  <si>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</si>
  <si>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</si>
  <si>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</si>
  <si>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</si>
  <si>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</si>
  <si>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</si>
  <si>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</si>
  <si>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</si>
  <si>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</si>
  <si>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</si>
  <si>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</si>
  <si>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</si>
  <si>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</si>
  <si>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</si>
  <si>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</si>
  <si>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</si>
  <si>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</si>
  <si>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</si>
  <si>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</si>
  <si>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</si>
  <si>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</si>
  <si>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</si>
  <si>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</si>
  <si>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</si>
  <si>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</si>
  <si>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</si>
  <si>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</si>
  <si>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</si>
  <si>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</si>
  <si>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</si>
  <si>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</si>
  <si>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</si>
  <si>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</si>
  <si>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</si>
  <si>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</si>
  <si>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</si>
  <si>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</si>
  <si>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</si>
  <si>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</si>
  <si>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</si>
  <si>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</si>
  <si>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</si>
  <si>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</si>
  <si>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</si>
  <si>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</si>
  <si>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</si>
  <si>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</si>
  <si>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</si>
  <si>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</si>
  <si>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</si>
  <si>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</si>
  <si>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</si>
  <si>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</si>
  <si>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</si>
  <si>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</si>
  <si>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</si>
  <si>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</si>
  <si>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</si>
  <si>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</si>
  <si>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</si>
  <si>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</si>
  <si>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</si>
  <si>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</si>
  <si>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</si>
  <si>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</si>
  <si>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</si>
  <si>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</si>
  <si>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</si>
  <si>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</si>
  <si>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</si>
  <si>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</si>
  <si>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</si>
  <si>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</si>
  <si>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</si>
  <si>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</si>
  <si>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</si>
  <si>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</si>
  <si>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</si>
  <si>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</si>
  <si>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</si>
  <si>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</si>
  <si>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</si>
  <si>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</si>
  <si>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</si>
  <si>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</si>
  <si>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</si>
  <si>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</si>
  <si>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</si>
  <si>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</si>
  <si>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</si>
  <si>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</si>
  <si>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</si>
  <si>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</si>
  <si>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</si>
  <si>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</si>
  <si>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</si>
  <si>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</si>
  <si>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</si>
  <si>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</si>
  <si>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</si>
  <si>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</si>
  <si>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</si>
  <si>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</si>
  <si>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</si>
  <si>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</si>
  <si>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</si>
  <si>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</si>
  <si>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</si>
  <si>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</si>
  <si>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</si>
  <si>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</si>
  <si>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</si>
  <si>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</si>
  <si>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</si>
  <si>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</si>
  <si>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</si>
  <si>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</si>
  <si>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</si>
  <si>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</si>
  <si>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</si>
  <si>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</si>
  <si>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</si>
  <si>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</si>
  <si>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</si>
  <si>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</si>
  <si>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</si>
  <si>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</si>
  <si>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</si>
  <si>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</si>
  <si>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</si>
  <si>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</si>
  <si>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</si>
  <si>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</si>
  <si>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</si>
  <si>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</si>
  <si>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</si>
  <si>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</si>
  <si>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</si>
  <si>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</si>
  <si>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</si>
  <si>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</si>
  <si>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</si>
  <si>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</si>
  <si>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</si>
  <si>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</si>
  <si>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</si>
  <si>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</si>
  <si>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</si>
  <si>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</si>
  <si>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</si>
  <si>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</si>
  <si>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</si>
  <si>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</si>
  <si>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</si>
  <si>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</si>
  <si>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</si>
  <si>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</si>
  <si>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</si>
  <si>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</si>
  <si>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</si>
  <si>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</si>
  <si>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</si>
  <si>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</si>
  <si>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</si>
  <si>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</si>
  <si>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</si>
  <si>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</si>
  <si>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</si>
  <si>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</si>
  <si>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</si>
  <si>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</si>
  <si>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</si>
  <si>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</si>
  <si>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</si>
  <si>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</si>
  <si>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</si>
  <si>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</si>
  <si>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</si>
  <si>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</si>
  <si>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</si>
  <si>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</si>
  <si>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</si>
  <si>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</si>
  <si>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</si>
  <si>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</si>
  <si>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</si>
  <si>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</si>
  <si>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</si>
  <si>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</si>
  <si>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</si>
  <si>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</si>
  <si>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</si>
  <si>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</si>
  <si>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</si>
  <si>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</si>
  <si>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</si>
  <si>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</si>
  <si>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</si>
  <si>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</si>
  <si>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</si>
  <si>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</si>
  <si>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</si>
  <si>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</si>
  <si>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</si>
  <si>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</si>
  <si>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</si>
  <si>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</si>
  <si>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</si>
  <si>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</si>
  <si>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</si>
  <si>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</si>
  <si>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</si>
  <si>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</si>
  <si>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</si>
  <si>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</si>
  <si>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</si>
  <si>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</si>
  <si>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</si>
  <si>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</si>
  <si>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</si>
  <si>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</si>
  <si>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</si>
  <si>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</si>
  <si>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</si>
  <si>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</si>
  <si>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</si>
  <si>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</si>
  <si>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</si>
  <si>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</si>
  <si>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</si>
  <si>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</si>
  <si>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</si>
  <si>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</si>
  <si>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</si>
  <si>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</si>
  <si>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</si>
  <si>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</si>
  <si>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</si>
  <si>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</si>
  <si>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</si>
  <si>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</si>
  <si>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</si>
  <si>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</si>
  <si>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</si>
  <si>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</si>
  <si>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</si>
  <si>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</si>
  <si>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</si>
  <si>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</si>
  <si>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</si>
  <si>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</si>
  <si>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</si>
  <si>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</si>
  <si>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</si>
  <si>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</si>
  <si>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</si>
  <si>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</si>
  <si>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</si>
  <si>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</si>
  <si>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</si>
  <si>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</si>
  <si>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</si>
  <si>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</si>
  <si>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</si>
  <si>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</si>
  <si>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</si>
  <si>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</si>
  <si>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</si>
  <si>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</si>
  <si>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</si>
  <si>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</si>
  <si>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</si>
  <si>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</si>
  <si>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</si>
  <si>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</si>
  <si>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</si>
  <si>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</si>
  <si>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</si>
  <si>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</si>
  <si>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</si>
  <si>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</si>
  <si>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</si>
  <si>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</si>
  <si>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</si>
  <si>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</si>
  <si>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</si>
  <si>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</si>
  <si>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</si>
  <si>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</si>
  <si>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</si>
  <si>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</si>
  <si>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</si>
  <si>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</si>
  <si>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</si>
  <si>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</si>
  <si>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</si>
  <si>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</si>
  <si>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</si>
  <si>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</si>
  <si>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</si>
  <si>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</si>
  <si>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</si>
  <si>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</si>
  <si>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</si>
  <si>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</si>
  <si>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</si>
  <si>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</si>
  <si>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</si>
  <si>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</si>
  <si>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</si>
  <si>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</si>
  <si>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</si>
  <si>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</si>
  <si>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</si>
  <si>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</si>
  <si>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</si>
  <si>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</si>
  <si>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</si>
  <si>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</si>
  <si>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</si>
  <si>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</si>
  <si>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</si>
  <si>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</si>
  <si>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</si>
  <si>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</si>
  <si>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</si>
  <si>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</si>
  <si>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</si>
  <si>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</si>
  <si>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</si>
  <si>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</si>
  <si>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</si>
  <si>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</si>
  <si>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</si>
  <si>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</si>
  <si>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</si>
  <si>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</si>
  <si>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</si>
  <si>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</si>
  <si>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</si>
  <si>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</si>
  <si>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</si>
  <si>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</si>
  <si>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</si>
  <si>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</si>
  <si>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</si>
  <si>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</si>
  <si>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</si>
  <si>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</si>
  <si>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</si>
  <si>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</si>
  <si>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</si>
  <si>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</si>
  <si>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</si>
  <si>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</si>
  <si>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</si>
  <si>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</si>
  <si>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</si>
  <si>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</si>
  <si>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</si>
  <si>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</si>
  <si>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</si>
  <si>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</si>
  <si>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</si>
  <si>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</si>
  <si>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</si>
  <si>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</si>
  <si>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</si>
  <si>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</si>
  <si>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</si>
  <si>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</si>
  <si>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</si>
  <si>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</si>
  <si>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</si>
  <si>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</si>
  <si>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</si>
  <si>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</si>
  <si>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</si>
  <si>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</si>
  <si>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</si>
  <si>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</si>
  <si>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</si>
  <si>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</si>
  <si>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</si>
  <si>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</si>
  <si>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</si>
  <si>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</si>
  <si>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</si>
  <si>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</si>
  <si>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</si>
  <si>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</si>
  <si>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</si>
  <si>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</si>
  <si>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</si>
  <si>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</si>
  <si>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</si>
  <si>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</si>
  <si>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</si>
  <si>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</si>
  <si>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</si>
  <si>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</si>
  <si>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</si>
  <si>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</si>
  <si>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</si>
  <si>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</si>
  <si>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</si>
  <si>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</si>
  <si>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</si>
  <si>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</si>
  <si>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</si>
  <si>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</si>
  <si>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</si>
  <si>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</si>
  <si>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</si>
  <si>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</si>
  <si>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</si>
  <si>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</si>
  <si>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</si>
  <si>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</si>
  <si>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</si>
  <si>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</si>
  <si>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</si>
  <si>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</si>
  <si>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</si>
  <si>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</si>
  <si>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</si>
  <si>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</si>
  <si>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</si>
  <si>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</si>
  <si>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</si>
  <si>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</si>
  <si>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</si>
  <si>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</si>
  <si>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</si>
  <si>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</si>
  <si>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</si>
  <si>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</si>
  <si>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</si>
  <si>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</si>
  <si>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</si>
  <si>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</si>
  <si>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</si>
  <si>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</si>
  <si>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</si>
  <si>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</si>
  <si>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</si>
  <si>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</si>
  <si>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</si>
  <si>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</si>
  <si>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</si>
  <si>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</si>
  <si>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</si>
  <si>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</si>
  <si>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</si>
  <si>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</si>
  <si>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</si>
  <si>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</si>
  <si>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</si>
  <si>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</si>
  <si>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</si>
  <si>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</si>
  <si>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</si>
  <si>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</si>
  <si>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</si>
  <si>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</si>
  <si>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</si>
  <si>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</si>
  <si>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</si>
  <si>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</si>
  <si>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</si>
  <si>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</si>
  <si>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</si>
  <si>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</si>
  <si>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</si>
  <si>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</si>
  <si>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</si>
  <si>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</si>
  <si>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</si>
  <si>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</si>
  <si>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</si>
  <si>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</si>
  <si>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</si>
  <si>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</si>
  <si>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</si>
  <si>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</si>
  <si>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</si>
  <si>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</si>
  <si>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</si>
  <si>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</si>
  <si>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</si>
  <si>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</si>
  <si>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</si>
  <si>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</si>
  <si>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</si>
  <si>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</si>
  <si>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</si>
  <si>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</si>
  <si>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</si>
  <si>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</si>
  <si>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</si>
  <si>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</si>
  <si>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</si>
  <si>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</si>
  <si>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</si>
  <si>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</si>
  <si>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</si>
  <si>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</si>
  <si>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</si>
  <si>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</si>
  <si>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</si>
  <si>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</si>
  <si>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</si>
  <si>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</si>
  <si>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</si>
  <si>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</si>
  <si>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</si>
  <si>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</si>
  <si>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</si>
  <si>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</si>
  <si>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</si>
  <si>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</si>
  <si>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</si>
  <si>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</si>
  <si>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</si>
  <si>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</si>
  <si>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</si>
  <si>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</si>
  <si>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</si>
  <si>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</si>
  <si>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</si>
  <si>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</si>
  <si>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</si>
  <si>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</si>
  <si>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</si>
  <si>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</si>
  <si>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</si>
  <si>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</si>
  <si>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</si>
  <si>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</si>
  <si>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</si>
  <si>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</si>
  <si>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</si>
  <si>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</si>
  <si>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</si>
  <si>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</si>
  <si>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</si>
  <si>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</si>
  <si>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</si>
  <si>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</si>
  <si>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</si>
  <si>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</si>
  <si>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</si>
  <si>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</si>
  <si>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</si>
  <si>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</si>
  <si>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</si>
  <si>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</si>
  <si>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</si>
  <si>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</si>
  <si>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</si>
  <si>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</si>
  <si>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</si>
  <si>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</si>
  <si>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</si>
  <si>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</si>
  <si>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</si>
  <si>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</si>
  <si>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</si>
  <si>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</si>
  <si>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</si>
  <si>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</si>
  <si>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</si>
  <si>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</si>
  <si>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</si>
  <si>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</si>
  <si>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</si>
  <si>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</si>
  <si>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</si>
  <si>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</si>
  <si>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</si>
  <si>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</si>
  <si>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</si>
  <si>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</si>
  <si>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</si>
  <si>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</si>
  <si>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</si>
  <si>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</si>
  <si>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</si>
  <si>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</si>
  <si>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</si>
  <si>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</si>
  <si>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</si>
  <si>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</si>
  <si>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</si>
  <si>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</si>
  <si>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</si>
  <si>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</si>
  <si>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</si>
  <si>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</si>
  <si>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</si>
  <si>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</si>
  <si>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</si>
  <si>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</si>
  <si>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</si>
  <si>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</si>
  <si>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</si>
  <si>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</si>
  <si>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</si>
  <si>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</si>
  <si>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</si>
  <si>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</si>
  <si>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</si>
  <si>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</si>
  <si>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</si>
  <si>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</si>
  <si>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</si>
  <si>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</si>
  <si>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</si>
  <si>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</si>
  <si>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</si>
  <si>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</si>
  <si>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</si>
  <si>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</si>
  <si>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</si>
  <si>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</si>
  <si>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</si>
  <si>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</si>
  <si>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</si>
  <si>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</si>
  <si>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</si>
  <si>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</si>
  <si>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</si>
  <si>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</si>
  <si>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</si>
  <si>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</si>
  <si>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</si>
  <si>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</si>
  <si>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</si>
  <si>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</si>
  <si>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</si>
  <si>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</si>
  <si>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</si>
  <si>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</si>
  <si>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</si>
  <si>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</si>
  <si>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</si>
  <si>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</si>
  <si>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</si>
  <si>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</si>
  <si>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</si>
  <si>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</si>
  <si>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</si>
  <si>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</si>
  <si>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</si>
  <si>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</si>
  <si>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</si>
  <si>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</si>
  <si>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</si>
  <si>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</si>
  <si>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</si>
  <si>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</si>
  <si>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</si>
  <si>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</si>
  <si>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</si>
  <si>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</si>
  <si>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</si>
  <si>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</si>
  <si>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</si>
  <si>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</si>
  <si>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</si>
  <si>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</si>
  <si>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</si>
  <si>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</si>
  <si>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</si>
  <si>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</si>
  <si>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</si>
  <si>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</si>
  <si>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</si>
  <si>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</si>
  <si>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</si>
  <si>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</si>
  <si>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</si>
  <si>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</si>
  <si>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</si>
  <si>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</si>
  <si>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</si>
  <si>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</si>
  <si>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</si>
  <si>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</si>
  <si>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</si>
  <si>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</si>
  <si>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</si>
  <si>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</si>
  <si>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</si>
  <si>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</si>
  <si>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</si>
  <si>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</si>
  <si>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</si>
  <si>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</si>
  <si>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</si>
  <si>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</si>
  <si>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</si>
  <si>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</si>
  <si>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</si>
  <si>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</si>
  <si>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</si>
  <si>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</si>
  <si>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</si>
  <si>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</si>
  <si>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</si>
  <si>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</si>
  <si>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</si>
  <si>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</si>
  <si>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</si>
  <si>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</si>
  <si>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</si>
  <si>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</si>
  <si>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</si>
  <si>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</si>
  <si>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</si>
  <si>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</si>
  <si>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</si>
  <si>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</si>
  <si>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</si>
  <si>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</si>
  <si>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</si>
  <si>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</si>
  <si>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</si>
  <si>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</si>
  <si>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</si>
  <si>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</si>
  <si>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</si>
  <si>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</si>
  <si>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</si>
  <si>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</si>
  <si>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</si>
  <si>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</si>
  <si>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</si>
  <si>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</si>
  <si>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</si>
  <si>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</si>
  <si>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</si>
  <si>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</si>
  <si>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</si>
  <si>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</si>
  <si>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</si>
  <si>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</si>
  <si>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</si>
  <si>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</si>
  <si>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</si>
  <si>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</si>
  <si>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</si>
  <si>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</si>
  <si>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</si>
  <si>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</si>
  <si>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</si>
  <si>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</si>
  <si>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</si>
  <si>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</si>
  <si>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</si>
  <si>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</si>
  <si>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</si>
  <si>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</si>
  <si>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</si>
  <si>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</si>
  <si>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</si>
  <si>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</si>
  <si>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</si>
  <si>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</si>
  <si>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</si>
  <si>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</si>
  <si>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</si>
  <si>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</si>
  <si>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</si>
  <si>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</si>
  <si>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</si>
  <si>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</si>
  <si>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</si>
  <si>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</si>
  <si>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</si>
  <si>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</si>
  <si>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</si>
  <si>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</si>
  <si>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</si>
  <si>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</si>
  <si>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</si>
  <si>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</si>
  <si>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</si>
  <si>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</si>
  <si>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</si>
  <si>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</si>
  <si>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</si>
  <si>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</si>
  <si>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</si>
  <si>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</si>
  <si>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</si>
  <si>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</si>
  <si>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</si>
  <si>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</si>
  <si>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</si>
  <si>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</si>
  <si>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</si>
  <si>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</si>
  <si>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</si>
  <si>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</si>
  <si>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</si>
  <si>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</si>
  <si>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</si>
  <si>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</si>
  <si>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</si>
  <si>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</si>
  <si>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</si>
  <si>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</si>
  <si>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</si>
  <si>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</si>
  <si>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</si>
  <si>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</si>
  <si>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</si>
  <si>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</si>
  <si>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</si>
  <si>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</si>
  <si>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</si>
  <si>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</si>
  <si>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</si>
  <si>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</si>
  <si>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</si>
  <si>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</si>
  <si>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</si>
  <si>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</si>
  <si>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</si>
  <si>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</si>
  <si>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</si>
  <si>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</si>
  <si>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</si>
  <si>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</si>
  <si>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</si>
  <si>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</si>
  <si>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</si>
  <si>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</si>
  <si>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</si>
  <si>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</si>
  <si>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</si>
  <si>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</si>
  <si>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</si>
  <si>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</si>
  <si>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</si>
  <si>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</si>
  <si>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</si>
  <si>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</si>
  <si>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</si>
  <si>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</si>
  <si>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</si>
  <si>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</si>
  <si>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</si>
  <si>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</si>
  <si>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</si>
  <si>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</si>
  <si>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</si>
  <si>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</si>
  <si>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</si>
  <si>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</si>
  <si>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</si>
  <si>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</si>
  <si>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</si>
  <si>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</si>
  <si>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</si>
  <si>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</si>
  <si>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</si>
  <si>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</si>
  <si>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</si>
  <si>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</si>
  <si>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</si>
  <si>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</si>
  <si>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</si>
  <si>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</si>
  <si>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</si>
  <si>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</si>
  <si>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</si>
  <si>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</si>
  <si>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</si>
  <si>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</si>
  <si>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</si>
  <si>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</si>
  <si>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</si>
  <si>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</si>
  <si>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</si>
  <si>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</si>
  <si>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</si>
  <si>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</si>
  <si>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</si>
  <si>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</si>
  <si>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</si>
  <si>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</si>
  <si>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</si>
  <si>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</si>
  <si>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</si>
  <si>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</si>
  <si>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</si>
  <si>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</si>
  <si>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</si>
  <si>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</si>
  <si>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</si>
  <si>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</si>
  <si>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</si>
  <si>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</si>
  <si>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</si>
  <si>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</si>
  <si>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</si>
  <si>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</si>
  <si>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</si>
  <si>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</si>
  <si>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</si>
  <si>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</si>
  <si>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</si>
  <si>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</si>
  <si>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</si>
  <si>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</si>
  <si>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</si>
  <si>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</si>
  <si>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</si>
  <si>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</si>
  <si>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</si>
  <si>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</si>
  <si>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</si>
  <si>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</si>
  <si>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</si>
  <si>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</si>
  <si>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</si>
  <si>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</si>
  <si>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</si>
  <si>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</si>
  <si>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</si>
  <si>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</si>
  <si>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</si>
  <si>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</si>
  <si>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</si>
  <si>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</si>
  <si>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</si>
  <si>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</si>
  <si>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</si>
  <si>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</si>
  <si>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</si>
  <si>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</si>
  <si>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</si>
  <si>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</si>
  <si>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</si>
  <si>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</si>
  <si>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</si>
  <si>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</si>
  <si>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</si>
  <si>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</si>
  <si>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</si>
  <si>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</si>
  <si>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</si>
  <si>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</si>
  <si>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</si>
  <si>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</si>
  <si>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</si>
  <si>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</si>
  <si>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</si>
  <si>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</si>
  <si>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</si>
  <si>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</si>
  <si>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</si>
  <si>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</si>
  <si>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</si>
  <si>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</si>
  <si>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</si>
  <si>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</si>
  <si>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</si>
  <si>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</si>
  <si>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</si>
  <si>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</si>
  <si>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</si>
  <si>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</si>
  <si>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</si>
  <si>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</si>
  <si>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</si>
  <si>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</si>
  <si>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</si>
  <si>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</si>
  <si>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</si>
  <si>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</si>
  <si>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</si>
  <si>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</si>
  <si>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</si>
  <si>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</si>
  <si>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</si>
  <si>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</si>
  <si>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</si>
  <si>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</si>
  <si>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</si>
  <si>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</si>
  <si>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</si>
  <si>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</si>
  <si>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</si>
  <si>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</si>
  <si>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</si>
  <si>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</si>
  <si>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</si>
  <si>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</si>
  <si>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</si>
  <si>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</si>
  <si>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</si>
  <si>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</si>
  <si>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</si>
  <si>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</si>
  <si>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</si>
  <si>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</si>
  <si>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</si>
  <si>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</si>
  <si>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</si>
  <si>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</si>
  <si>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</si>
  <si>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</si>
  <si>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</si>
  <si>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</si>
  <si>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</si>
  <si>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</si>
  <si>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</si>
  <si>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</si>
  <si>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</si>
  <si>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</si>
  <si>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</si>
  <si>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</si>
  <si>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</si>
  <si>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</si>
  <si>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</si>
  <si>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</si>
  <si>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</si>
  <si>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</si>
  <si>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</si>
  <si>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</si>
  <si>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</si>
  <si>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</si>
  <si>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</si>
  <si>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</si>
  <si>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</si>
  <si>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</si>
  <si>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</si>
  <si>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</si>
  <si>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</si>
  <si>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</si>
  <si>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</si>
  <si>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</si>
  <si>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</si>
  <si>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</si>
  <si>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</si>
  <si>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</si>
  <si>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</si>
  <si>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</si>
  <si>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</si>
  <si>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</si>
  <si>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</si>
  <si>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</si>
  <si>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</si>
  <si>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</si>
  <si>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</si>
  <si>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</si>
  <si>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</si>
  <si>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</si>
  <si>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</si>
  <si>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</si>
  <si>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</si>
  <si>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</si>
  <si>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</si>
  <si>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</si>
  <si>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</si>
  <si>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</si>
  <si>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</si>
  <si>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</si>
  <si>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</si>
  <si>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</si>
  <si>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</si>
  <si>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</si>
  <si>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</si>
  <si>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</si>
  <si>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</si>
  <si>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</si>
  <si>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</si>
  <si>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</si>
  <si>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</si>
  <si>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</si>
  <si>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</si>
  <si>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</si>
  <si>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</si>
  <si>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</si>
  <si>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</si>
  <si>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</si>
  <si>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</si>
  <si>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</si>
  <si>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</si>
  <si>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</si>
  <si>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</si>
  <si>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</si>
  <si>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</si>
  <si>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</si>
  <si>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</si>
  <si>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</si>
  <si>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</si>
  <si>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</si>
  <si>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</si>
  <si>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</si>
  <si>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</si>
  <si>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</si>
  <si>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</si>
  <si>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</si>
  <si>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</si>
  <si>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</si>
  <si>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</si>
  <si>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</si>
  <si>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</si>
  <si>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</si>
  <si>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</si>
  <si>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</si>
  <si>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</si>
  <si>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</si>
  <si>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</si>
  <si>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</si>
  <si>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</si>
  <si>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</si>
  <si>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</si>
  <si>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</si>
  <si>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</si>
  <si>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</si>
  <si>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</si>
  <si>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</si>
  <si>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</si>
  <si>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</si>
  <si>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</si>
  <si>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</si>
  <si>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</si>
  <si>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</si>
  <si>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</si>
  <si>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</si>
  <si>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</si>
  <si>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</si>
  <si>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</si>
  <si>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</si>
  <si>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</si>
  <si>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</si>
  <si>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</si>
  <si>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</si>
  <si>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</si>
  <si>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</si>
  <si>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</si>
  <si>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</si>
  <si>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</si>
  <si>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</si>
  <si>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</si>
  <si>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</si>
  <si>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</si>
  <si>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</si>
  <si>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</si>
  <si>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</si>
  <si>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</si>
  <si>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</si>
  <si>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</si>
  <si>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</si>
  <si>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</si>
  <si>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</si>
  <si>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</si>
  <si>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</si>
  <si>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</si>
  <si>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</si>
  <si>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</si>
  <si>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</si>
  <si>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</si>
  <si>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</si>
  <si>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</si>
  <si>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</si>
  <si>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</si>
  <si>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</si>
  <si>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</si>
  <si>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</si>
  <si>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</si>
  <si>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</si>
  <si>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</si>
  <si>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</si>
  <si>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</si>
  <si>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</si>
  <si>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</si>
  <si>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</si>
  <si>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</si>
  <si>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</si>
  <si>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</si>
  <si>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</si>
  <si>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</si>
  <si>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</si>
  <si>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</si>
  <si>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</si>
  <si>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</si>
  <si>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</si>
  <si>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</si>
  <si>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</si>
  <si>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</si>
  <si>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</si>
  <si>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</si>
  <si>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</si>
  <si>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</si>
  <si>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</si>
  <si>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</si>
  <si>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</si>
  <si>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</si>
  <si>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</si>
  <si>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</si>
  <si>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</si>
  <si>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</si>
  <si>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</si>
  <si>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</si>
  <si>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</si>
  <si>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</si>
  <si>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</si>
  <si>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</si>
  <si>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</si>
  <si>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</si>
  <si>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</si>
  <si>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</si>
  <si>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</si>
  <si>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</si>
  <si>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</si>
  <si>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</si>
  <si>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</si>
  <si>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</si>
  <si>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</si>
  <si>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</si>
  <si>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</si>
  <si>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</si>
  <si>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</si>
  <si>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</si>
  <si>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</si>
  <si>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</si>
  <si>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</si>
  <si>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</si>
  <si>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</si>
  <si>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</si>
  <si>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</si>
  <si>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</si>
  <si>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</si>
  <si>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</si>
  <si>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</si>
  <si>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</si>
  <si>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</si>
  <si>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</si>
  <si>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</si>
  <si>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</si>
  <si>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</si>
  <si>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</si>
  <si>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</si>
  <si>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</si>
  <si>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</si>
  <si>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</si>
  <si>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</si>
  <si>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</si>
  <si>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</si>
  <si>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</si>
  <si>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</si>
  <si>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</si>
  <si>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</si>
  <si>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</si>
  <si>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</si>
  <si>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</si>
  <si>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</si>
  <si>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</si>
  <si>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</si>
  <si>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</si>
  <si>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</si>
  <si>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</si>
  <si>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</si>
  <si>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</si>
  <si>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</si>
  <si>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</si>
  <si>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</si>
  <si>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</si>
  <si>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</si>
  <si>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</si>
  <si>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</si>
  <si>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</si>
  <si>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</si>
  <si>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</si>
  <si>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</si>
  <si>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</si>
  <si>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</si>
  <si>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</si>
  <si>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</si>
  <si>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</si>
  <si>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</si>
  <si>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</si>
  <si>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</si>
  <si>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</si>
  <si>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</si>
  <si>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</si>
  <si>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</si>
  <si>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</si>
  <si>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</si>
  <si>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</si>
  <si>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</si>
  <si>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</si>
  <si>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</si>
  <si>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</si>
  <si>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</si>
  <si>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</si>
  <si>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</si>
  <si>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</si>
  <si>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</si>
  <si>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</si>
  <si>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</si>
  <si>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</si>
  <si>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</si>
  <si>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</si>
  <si>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</si>
  <si>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</si>
  <si>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</si>
  <si>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</si>
  <si>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</si>
  <si>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</si>
  <si>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</si>
  <si>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</si>
  <si>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</si>
  <si>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</si>
  <si>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</si>
  <si>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</si>
  <si>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</si>
  <si>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</si>
  <si>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</si>
  <si>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</si>
  <si>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</si>
  <si>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</si>
  <si>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</si>
  <si>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</si>
  <si>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</si>
  <si>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</si>
  <si>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</si>
  <si>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</si>
  <si>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</si>
  <si>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</si>
  <si>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</si>
  <si>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</si>
  <si>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</si>
  <si>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</si>
  <si>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</si>
  <si>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</si>
  <si>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</si>
  <si>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</si>
  <si>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</si>
  <si>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</si>
  <si>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</si>
  <si>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</si>
  <si>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</si>
  <si>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</si>
  <si>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</si>
  <si>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</si>
  <si>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</si>
  <si>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</si>
  <si>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</si>
  <si>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</si>
  <si>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</si>
  <si>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</si>
  <si>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</si>
  <si>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</si>
  <si>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</si>
  <si>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</si>
  <si>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</si>
  <si>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</si>
  <si>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</si>
  <si>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</si>
  <si>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</si>
  <si>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</si>
  <si>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</si>
  <si>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</si>
  <si>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</si>
  <si>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</si>
  <si>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</si>
  <si>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</si>
  <si>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</si>
  <si>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</si>
  <si>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</si>
  <si>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</si>
  <si>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</si>
  <si>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</si>
  <si>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</si>
  <si>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</si>
  <si>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</si>
  <si>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</si>
  <si>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</si>
  <si>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</si>
  <si>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</si>
  <si>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</si>
  <si>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</si>
  <si>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</si>
  <si>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</si>
  <si>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</si>
  <si>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</si>
  <si>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</si>
  <si>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</si>
  <si>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</si>
  <si>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</si>
  <si>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</si>
  <si>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</si>
  <si>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</si>
  <si>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</si>
  <si>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</si>
  <si>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</si>
  <si>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</si>
  <si>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</si>
  <si>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</si>
  <si>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</si>
  <si>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</si>
  <si>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</si>
  <si>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</si>
  <si>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</si>
  <si>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</si>
  <si>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</si>
  <si>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</si>
  <si>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</si>
  <si>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</si>
  <si>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</si>
  <si>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</si>
  <si>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</si>
  <si>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</si>
  <si>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</si>
  <si>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</si>
  <si>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</si>
  <si>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</si>
  <si>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</si>
  <si>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</si>
  <si>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</si>
  <si>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</si>
  <si>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</si>
  <si>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</si>
  <si>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</si>
  <si>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</si>
  <si>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</si>
  <si>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</si>
  <si>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</si>
  <si>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</si>
  <si>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</si>
  <si>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</si>
  <si>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</si>
  <si>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</si>
  <si>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</si>
  <si>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</si>
  <si>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</si>
  <si>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</si>
  <si>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</si>
  <si>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</si>
  <si>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</si>
  <si>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</si>
  <si>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</si>
  <si>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</si>
  <si>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</si>
  <si>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</si>
  <si>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</si>
  <si>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</si>
  <si>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</si>
  <si>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</si>
  <si>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</si>
  <si>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</si>
  <si>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</si>
  <si>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</si>
  <si>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</si>
  <si>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</si>
  <si>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</si>
  <si>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</si>
  <si>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</si>
  <si>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</si>
  <si>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</si>
  <si>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</si>
  <si>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</si>
  <si>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</si>
  <si>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</si>
  <si>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</si>
  <si>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</si>
  <si>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</si>
  <si>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</si>
  <si>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</si>
  <si>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</si>
  <si>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</si>
  <si>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</si>
  <si>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</si>
  <si>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</si>
  <si>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</si>
  <si>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</si>
  <si>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</si>
  <si>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</si>
  <si>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</si>
  <si>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</si>
  <si>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</si>
  <si>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</si>
  <si>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</si>
  <si>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</si>
  <si>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</si>
  <si>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</si>
  <si>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</si>
  <si>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</si>
  <si>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</si>
  <si>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</si>
  <si>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</si>
  <si>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</si>
  <si>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</si>
  <si>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</si>
  <si>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</si>
  <si>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</si>
  <si>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</si>
  <si>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</si>
  <si>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</si>
  <si>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</si>
  <si>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</si>
  <si>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</si>
  <si>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</si>
  <si>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</si>
  <si>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</si>
  <si>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</si>
  <si>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</si>
  <si>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</si>
  <si>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</si>
  <si>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</si>
  <si>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</si>
  <si>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</si>
  <si>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</si>
  <si>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</si>
  <si>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</si>
  <si>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</si>
  <si>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</si>
  <si>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</si>
  <si>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</si>
  <si>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</si>
  <si>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</si>
  <si>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</si>
  <si>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</si>
  <si>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</si>
  <si>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</si>
  <si>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</si>
  <si>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</si>
  <si>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</si>
  <si>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</si>
  <si>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</si>
  <si>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</si>
  <si>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</si>
  <si>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</si>
  <si>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</si>
  <si>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</si>
  <si>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</si>
  <si>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</si>
  <si>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</si>
  <si>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</si>
  <si>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</si>
  <si>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</si>
  <si>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</si>
  <si>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</si>
  <si>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</si>
  <si>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</si>
  <si>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</si>
  <si>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</si>
  <si>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</si>
  <si>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</si>
  <si>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</si>
  <si>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</si>
  <si>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</si>
  <si>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</si>
  <si>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</si>
  <si>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</si>
  <si>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</si>
  <si>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</si>
  <si>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</si>
  <si>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</si>
  <si>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</si>
  <si>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</si>
  <si>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</si>
  <si>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</si>
  <si>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</si>
  <si>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</si>
  <si>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</si>
  <si>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</si>
  <si>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</si>
  <si>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</si>
  <si>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</si>
  <si>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</si>
  <si>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</si>
  <si>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</si>
  <si>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</si>
  <si>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</si>
  <si>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</si>
  <si>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</si>
  <si>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</si>
  <si>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</si>
  <si>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</si>
  <si>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</si>
  <si>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</si>
  <si>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</si>
  <si>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</si>
  <si>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</si>
  <si>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</si>
  <si>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</si>
  <si>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</si>
  <si>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</si>
  <si>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</si>
  <si>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</si>
  <si>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</si>
  <si>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</si>
  <si>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</si>
  <si>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</si>
  <si>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</si>
  <si>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</si>
  <si>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</si>
  <si>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</si>
  <si>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</si>
  <si>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</si>
  <si>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</si>
  <si>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</si>
  <si>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</si>
  <si>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</si>
  <si>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</si>
  <si>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</si>
  <si>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</si>
  <si>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</si>
  <si>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</si>
  <si>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</si>
  <si>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</si>
  <si>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</si>
  <si>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</si>
  <si>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</si>
  <si>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</si>
  <si>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</si>
  <si>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</si>
  <si>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</si>
  <si>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</si>
  <si>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</si>
  <si>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</si>
  <si>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</si>
  <si>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</si>
  <si>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</si>
  <si>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</si>
  <si>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</si>
  <si>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</si>
  <si>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</si>
  <si>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</si>
  <si>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</si>
  <si>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</si>
  <si>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</si>
  <si>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</si>
  <si>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</si>
  <si>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</si>
  <si>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</si>
  <si>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</si>
  <si>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</si>
  <si>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</si>
  <si>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</si>
  <si>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</si>
  <si>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</si>
  <si>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</si>
  <si>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</si>
  <si>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</si>
  <si>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</si>
  <si>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</si>
  <si>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</si>
  <si>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</si>
  <si>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</si>
  <si>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</si>
  <si>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</si>
  <si>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</si>
  <si>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</si>
  <si>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</si>
  <si>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</si>
  <si>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</si>
  <si>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</si>
  <si>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</si>
  <si>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</si>
  <si>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</si>
  <si>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</si>
  <si>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</si>
  <si>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</si>
  <si>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</si>
  <si>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</si>
  <si>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</si>
  <si>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</si>
  <si>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</si>
  <si>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</si>
  <si>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</si>
  <si>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</si>
  <si>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</si>
  <si>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</si>
  <si>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</si>
  <si>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</si>
  <si>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</si>
  <si>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</si>
  <si>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</si>
  <si>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</si>
  <si>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</si>
  <si>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</si>
  <si>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</si>
  <si>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</si>
  <si>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</si>
  <si>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</si>
  <si>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</si>
  <si>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</si>
  <si>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</si>
  <si>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</si>
  <si>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</si>
  <si>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</si>
  <si>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</si>
  <si>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</si>
  <si>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</si>
  <si>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</si>
  <si>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</si>
  <si>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</si>
  <si>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</si>
  <si>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</si>
  <si>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</si>
  <si>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</si>
  <si>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</si>
  <si>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</si>
  <si>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</si>
  <si>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</si>
  <si>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</si>
  <si>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</si>
  <si>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</si>
  <si>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</si>
  <si>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</si>
  <si>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</si>
  <si>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</si>
  <si>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</si>
  <si>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</si>
  <si>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</si>
  <si>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</si>
  <si>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</si>
  <si>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</si>
  <si>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</si>
  <si>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</si>
  <si>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</si>
  <si>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</si>
  <si>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</si>
  <si>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</si>
  <si>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</si>
  <si>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</si>
  <si>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</si>
  <si>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</si>
  <si>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</si>
  <si>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</si>
  <si>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</si>
  <si>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</si>
  <si>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</si>
  <si>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</si>
  <si>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</si>
  <si>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</si>
  <si>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</si>
  <si>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</si>
  <si>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</si>
  <si>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</si>
  <si>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</si>
  <si>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</si>
  <si>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</si>
  <si>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</si>
  <si>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</si>
  <si>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</si>
  <si>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</si>
  <si>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</si>
  <si>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</si>
  <si>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</si>
  <si>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</si>
  <si>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</si>
  <si>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</si>
  <si>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</si>
  <si>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</si>
  <si>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</si>
  <si>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</si>
  <si>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</si>
  <si>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</si>
  <si>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</si>
  <si>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</si>
  <si>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</si>
  <si>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</si>
  <si>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</si>
  <si>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</si>
  <si>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</si>
  <si>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</si>
  <si>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</si>
  <si>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</si>
  <si>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</si>
  <si>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</si>
  <si>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</si>
  <si>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</si>
  <si>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</si>
  <si>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</si>
  <si>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</si>
  <si>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</si>
  <si>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</si>
  <si>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</si>
  <si>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</si>
  <si>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</si>
  <si>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</si>
  <si>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</si>
  <si>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</si>
  <si>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</si>
  <si>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</si>
  <si>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</si>
  <si>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</si>
  <si>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</si>
  <si>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</si>
  <si>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</si>
  <si>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</si>
  <si>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</si>
  <si>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</si>
  <si>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</si>
  <si>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</si>
  <si>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</si>
  <si>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</si>
  <si>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</si>
  <si>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</si>
  <si>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</si>
  <si>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</si>
  <si>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</si>
  <si>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</si>
  <si>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</si>
  <si>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</si>
  <si>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</si>
  <si>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</si>
  <si>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</si>
  <si>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</si>
  <si>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</si>
  <si>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</si>
  <si>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</si>
  <si>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</si>
  <si>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</si>
  <si>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</si>
  <si>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</si>
  <si>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</si>
  <si>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</si>
  <si>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</si>
  <si>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</si>
  <si>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</si>
  <si>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</si>
  <si>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</si>
  <si>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</si>
  <si>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</si>
  <si>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</si>
  <si>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</si>
  <si>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</si>
  <si>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</si>
  <si>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</si>
  <si>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</si>
  <si>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</si>
  <si>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</si>
  <si>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</si>
  <si>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</si>
  <si>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</si>
  <si>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</si>
  <si>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</si>
  <si>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</si>
  <si>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</si>
  <si>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</si>
  <si>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</si>
  <si>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</si>
  <si>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</si>
  <si>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</si>
  <si>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</si>
  <si>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</si>
  <si>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</si>
  <si>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</si>
  <si>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</si>
  <si>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</si>
  <si>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</si>
  <si>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</si>
  <si>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</si>
  <si>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</si>
  <si>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</si>
  <si>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</si>
  <si>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</si>
  <si>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</si>
  <si>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</si>
  <si>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</si>
  <si>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</si>
  <si>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</si>
  <si>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</si>
  <si>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</si>
  <si>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</si>
  <si>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</si>
  <si>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</si>
  <si>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</si>
  <si>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</si>
  <si>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</si>
  <si>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</si>
  <si>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</si>
  <si>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</si>
  <si>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</si>
  <si>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</si>
  <si>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</si>
  <si>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</si>
  <si>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</si>
  <si>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</si>
  <si>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</si>
  <si>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</si>
  <si>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</si>
  <si>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</si>
  <si>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</si>
  <si>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</si>
  <si>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</si>
  <si>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</si>
  <si>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</si>
  <si>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</si>
  <si>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</si>
  <si>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</si>
  <si>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</si>
  <si>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</si>
  <si>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</si>
  <si>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</si>
  <si>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</si>
  <si>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</si>
  <si>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</si>
  <si>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</si>
  <si>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</si>
  <si>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</si>
  <si>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</si>
  <si>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</si>
  <si>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</si>
  <si>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</si>
  <si>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</si>
  <si>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</si>
  <si>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</si>
  <si>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</si>
  <si>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</si>
  <si>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</si>
  <si>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</si>
  <si>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</si>
  <si>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</si>
  <si>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</si>
  <si>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</si>
  <si>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</si>
  <si>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</si>
  <si>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</si>
  <si>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</si>
  <si>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</si>
  <si>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</si>
  <si>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</si>
  <si>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</si>
  <si>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</si>
  <si>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</si>
  <si>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</si>
  <si>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</si>
  <si>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</si>
  <si>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</si>
  <si>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</si>
  <si>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</si>
  <si>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</si>
  <si>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</si>
  <si>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</si>
  <si>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</si>
  <si>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</si>
  <si>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</si>
  <si>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</si>
  <si>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</si>
  <si>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</si>
  <si>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</si>
  <si>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</si>
  <si>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</si>
  <si>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</si>
  <si>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</si>
  <si>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</si>
  <si>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</si>
  <si>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</si>
  <si>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</si>
  <si>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</si>
  <si>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</si>
  <si>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</si>
  <si>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</si>
  <si>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</si>
  <si>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</si>
  <si>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</si>
  <si>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</si>
  <si>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</si>
  <si>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</si>
  <si>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</si>
  <si>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</si>
  <si>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</si>
  <si>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</si>
  <si>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</si>
  <si>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</si>
  <si>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</si>
  <si>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</si>
  <si>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</si>
  <si>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</si>
  <si>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</si>
  <si>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</si>
  <si>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</si>
  <si>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</si>
  <si>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</si>
  <si>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</si>
  <si>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</si>
  <si>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</si>
  <si>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</si>
  <si>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</si>
  <si>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</si>
  <si>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</si>
  <si>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</si>
  <si>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</si>
  <si>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</si>
  <si>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</si>
  <si>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</si>
  <si>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</si>
  <si>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</si>
  <si>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</si>
  <si>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</si>
  <si>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</si>
  <si>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</si>
  <si>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</si>
  <si>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</si>
  <si>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</si>
  <si>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</si>
  <si>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</si>
  <si>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</si>
  <si>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</si>
  <si>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</si>
  <si>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</si>
  <si>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</si>
  <si>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</si>
  <si>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</si>
  <si>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</si>
  <si>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</si>
  <si>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</si>
  <si>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</si>
  <si>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</si>
  <si>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</si>
  <si>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</si>
  <si>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</si>
  <si>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</si>
  <si>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</si>
  <si>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</si>
  <si>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</si>
  <si>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</si>
  <si>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</si>
  <si>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</si>
  <si>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</si>
  <si>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</si>
  <si>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</si>
  <si>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</si>
  <si>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</si>
  <si>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</si>
  <si>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</si>
  <si>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</si>
  <si>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</si>
  <si>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</si>
  <si>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</si>
  <si>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</si>
  <si>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</si>
  <si>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</si>
  <si>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</si>
  <si>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</si>
  <si>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</si>
  <si>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</si>
  <si>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</si>
  <si>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</si>
  <si>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</si>
  <si>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</si>
  <si>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</si>
  <si>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</si>
  <si>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</si>
  <si>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</si>
  <si>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</si>
  <si>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</si>
  <si>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</si>
  <si>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</si>
  <si>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</si>
  <si>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</si>
  <si>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</si>
  <si>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</si>
  <si>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</si>
  <si>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</si>
  <si>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</si>
  <si>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</si>
  <si>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</si>
  <si>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</si>
  <si>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</si>
  <si>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</si>
  <si>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</si>
  <si>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</si>
  <si>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</si>
  <si>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</si>
  <si>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</si>
  <si>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</si>
  <si>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</si>
  <si>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</si>
  <si>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</si>
  <si>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</si>
  <si>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</si>
  <si>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</si>
  <si>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</si>
  <si>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</si>
  <si>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</si>
  <si>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</si>
  <si>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</si>
  <si>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</si>
  <si>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</si>
  <si>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</si>
  <si>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</si>
  <si>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</si>
  <si>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</si>
  <si>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</si>
  <si>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</si>
  <si>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</si>
  <si>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</si>
  <si>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</si>
  <si>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</si>
  <si>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</si>
  <si>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</si>
  <si>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</si>
  <si>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</si>
  <si>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</si>
  <si>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</si>
  <si>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</si>
  <si>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</si>
  <si>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</si>
  <si>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</si>
  <si>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</si>
  <si>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</si>
  <si>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</si>
  <si>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</si>
  <si>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</si>
  <si>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</si>
  <si>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</si>
  <si>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</si>
  <si>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</si>
  <si>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</si>
  <si>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</si>
  <si>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</si>
  <si>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</si>
  <si>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</si>
  <si>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</si>
  <si>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</si>
  <si>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</si>
  <si>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</si>
  <si>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</si>
  <si>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</si>
  <si>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</si>
  <si>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</si>
  <si>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</si>
  <si>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</si>
  <si>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</si>
  <si>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</si>
  <si>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</si>
  <si>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</si>
  <si>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</si>
  <si>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</si>
  <si>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</si>
  <si>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</si>
  <si>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</si>
  <si>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</si>
  <si>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</si>
  <si>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</si>
  <si>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</si>
  <si>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</si>
  <si>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</si>
  <si>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</si>
  <si>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</si>
  <si>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</si>
  <si>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</si>
  <si>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</si>
  <si>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</si>
  <si>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</si>
  <si>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</si>
  <si>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</si>
  <si>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</si>
  <si>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</si>
  <si>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</si>
  <si>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</si>
  <si>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</si>
  <si>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</si>
  <si>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</si>
  <si>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</si>
  <si>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</si>
  <si>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</si>
  <si>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</si>
  <si>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</si>
  <si>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</si>
  <si>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</si>
  <si>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</si>
  <si>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</si>
  <si>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</si>
  <si>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</si>
  <si>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</si>
  <si>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</si>
  <si>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</si>
  <si>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</si>
  <si>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</si>
  <si>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</si>
  <si>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</si>
  <si>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</si>
  <si>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</si>
  <si>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</si>
  <si>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</si>
  <si>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</si>
  <si>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</si>
  <si>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</si>
  <si>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</si>
  <si>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</si>
  <si>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</si>
  <si>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</si>
  <si>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</si>
  <si>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</si>
  <si>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</si>
  <si>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</si>
  <si>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</si>
  <si>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</si>
  <si>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</si>
  <si>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</si>
  <si>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</si>
  <si>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</si>
  <si>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</si>
  <si>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</si>
  <si>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</si>
  <si>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</si>
  <si>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</si>
  <si>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</si>
  <si>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</si>
  <si>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</si>
  <si>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</si>
  <si>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</si>
  <si>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</si>
  <si>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</si>
  <si>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</si>
  <si>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</si>
  <si>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</si>
  <si>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</si>
  <si>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</si>
  <si>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</si>
  <si>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</si>
  <si>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</si>
  <si>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</si>
  <si>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</si>
  <si>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</si>
  <si>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</si>
  <si>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</si>
  <si>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</si>
  <si>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</si>
  <si>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</si>
  <si>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</si>
  <si>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</si>
  <si>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</si>
  <si>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</si>
  <si>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</si>
  <si>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</si>
  <si>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</si>
  <si>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</si>
  <si>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</si>
  <si>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</si>
  <si>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</si>
  <si>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</si>
  <si>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</si>
  <si>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</si>
  <si>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</si>
  <si>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</si>
  <si>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</si>
  <si>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</si>
  <si>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</si>
  <si>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</si>
  <si>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</si>
  <si>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</si>
  <si>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</si>
  <si>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</si>
  <si>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</si>
  <si>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</si>
  <si>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</si>
  <si>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</si>
  <si>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</si>
  <si>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</si>
  <si>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</si>
  <si>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</si>
  <si>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</si>
  <si>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</si>
  <si>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</si>
  <si>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</si>
  <si>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</si>
  <si>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</si>
  <si>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</si>
  <si>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</si>
  <si>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</si>
  <si>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</si>
  <si>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</si>
  <si>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</si>
  <si>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</si>
  <si>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</si>
  <si>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</si>
  <si>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</si>
  <si>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</si>
  <si>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</si>
  <si>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</si>
  <si>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</si>
  <si>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</si>
  <si>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</si>
  <si>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</si>
  <si>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</si>
  <si>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</si>
  <si>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</si>
  <si>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</si>
  <si>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</si>
  <si>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</si>
  <si>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</si>
  <si>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</si>
  <si>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</si>
  <si>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</si>
  <si>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</si>
  <si>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</si>
  <si>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</si>
  <si>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</si>
  <si>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</si>
  <si>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</si>
  <si>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</si>
  <si>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</si>
  <si>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</si>
  <si>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</si>
  <si>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</si>
  <si>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</si>
  <si>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</si>
  <si>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</si>
  <si>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</si>
  <si>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</si>
  <si>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</si>
  <si>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</si>
  <si>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</si>
  <si>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</si>
  <si>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</si>
  <si>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</si>
  <si>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</si>
  <si>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</si>
  <si>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</si>
  <si>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</si>
  <si>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</si>
  <si>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</si>
  <si>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</si>
  <si>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</si>
  <si>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</si>
  <si>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</si>
  <si>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</si>
  <si>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</si>
  <si>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</si>
  <si>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</si>
  <si>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</si>
  <si>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</si>
  <si>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</si>
  <si>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</si>
  <si>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</si>
  <si>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</si>
  <si>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</si>
  <si>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</si>
  <si>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</si>
  <si>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</si>
  <si>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</si>
  <si>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</si>
  <si>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</si>
  <si>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</si>
  <si>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</si>
  <si>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</si>
  <si>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</si>
  <si>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</si>
  <si>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</si>
  <si>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</si>
  <si>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</si>
  <si>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</si>
  <si>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</si>
  <si>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</si>
  <si>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</si>
  <si>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</si>
  <si>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</si>
  <si>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</si>
  <si>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</si>
  <si>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</si>
  <si>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</si>
  <si>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</si>
  <si>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</si>
  <si>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</si>
  <si>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</si>
  <si>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</si>
  <si>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</si>
  <si>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</si>
  <si>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</si>
  <si>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</si>
  <si>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</si>
  <si>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</si>
  <si>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</si>
  <si>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</si>
  <si>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</si>
  <si>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</si>
  <si>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</si>
  <si>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</si>
  <si>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</si>
  <si>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</si>
  <si>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</si>
  <si>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</si>
  <si>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</si>
  <si>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</si>
  <si>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</si>
  <si>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</si>
  <si>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</si>
  <si>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</si>
  <si>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</si>
  <si>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</si>
  <si>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</si>
  <si>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</si>
  <si>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</si>
  <si>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</si>
  <si>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</si>
  <si>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</si>
  <si>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</si>
  <si>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</si>
  <si>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</si>
  <si>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</si>
  <si>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</si>
  <si>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</si>
  <si>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</si>
  <si>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</si>
  <si>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</si>
  <si>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</si>
  <si>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</si>
  <si>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</si>
  <si>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</si>
  <si>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</si>
  <si>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</si>
  <si>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</si>
  <si>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</si>
  <si>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</si>
  <si>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</si>
  <si>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</si>
  <si>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</si>
  <si>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</si>
  <si>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</si>
  <si>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</si>
  <si>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</si>
  <si>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</si>
  <si>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</si>
  <si>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</si>
  <si>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</si>
  <si>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</si>
  <si>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</si>
  <si>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</si>
  <si>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</si>
  <si>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</si>
  <si>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</si>
  <si>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</si>
  <si>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</si>
  <si>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</si>
  <si>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</si>
  <si>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</si>
  <si>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</si>
  <si>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</si>
  <si>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</si>
  <si>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</si>
  <si>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</si>
  <si>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</si>
  <si>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</si>
  <si>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</si>
  <si>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</si>
  <si>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</si>
  <si>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</si>
  <si>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</si>
  <si>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</si>
  <si>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</si>
  <si>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</si>
  <si>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</si>
  <si>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</si>
  <si>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</si>
  <si>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</si>
  <si>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</si>
  <si>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</si>
  <si>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</si>
  <si>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</si>
  <si>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</si>
  <si>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</si>
  <si>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</si>
  <si>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</si>
  <si>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</si>
  <si>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</si>
  <si>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</si>
  <si>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</si>
  <si>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</si>
  <si>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</si>
  <si>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</si>
  <si>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</si>
  <si>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</si>
  <si>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</si>
  <si>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</si>
  <si>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</si>
  <si>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</si>
  <si>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</si>
  <si>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</si>
  <si>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</si>
  <si>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</si>
  <si>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</si>
  <si>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</si>
  <si>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</si>
  <si>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</si>
  <si>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</si>
  <si>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</si>
  <si>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</si>
  <si>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</si>
  <si>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</si>
  <si>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</si>
  <si>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</si>
  <si>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</si>
  <si>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</si>
  <si>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</si>
  <si>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</si>
  <si>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</si>
  <si>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</si>
  <si>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</si>
  <si>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</si>
  <si>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</si>
  <si>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</si>
  <si>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</si>
  <si>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</si>
  <si>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</si>
  <si>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</si>
  <si>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</si>
  <si>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</si>
  <si>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</si>
  <si>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</si>
  <si>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</si>
  <si>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</si>
  <si>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</si>
  <si>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</si>
  <si>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</si>
  <si>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</si>
  <si>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</si>
  <si>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</si>
  <si>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</si>
  <si>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</si>
  <si>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</si>
  <si>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</si>
  <si>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</si>
  <si>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</si>
  <si>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</si>
  <si>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</si>
  <si>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</si>
  <si>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</si>
  <si>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</si>
  <si>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</si>
  <si>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</si>
  <si>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</si>
  <si>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</si>
  <si>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</si>
  <si>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</si>
  <si>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</si>
  <si>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</si>
  <si>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</si>
  <si>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</si>
  <si>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</si>
  <si>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</si>
  <si>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</si>
  <si>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</si>
  <si>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</si>
  <si>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</si>
  <si>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</si>
  <si>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</si>
  <si>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</si>
  <si>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</si>
  <si>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</si>
  <si>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</si>
  <si>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</si>
  <si>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</si>
  <si>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</si>
  <si>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</si>
  <si>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</si>
  <si>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</si>
  <si>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</si>
  <si>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</si>
  <si>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</si>
  <si>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</si>
  <si>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</si>
  <si>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</si>
  <si>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</si>
  <si>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</si>
  <si>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</si>
  <si>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</si>
  <si>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</si>
  <si>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</si>
  <si>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</si>
  <si>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</si>
  <si>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</si>
  <si>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</si>
  <si>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</si>
  <si>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</si>
  <si>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</si>
  <si>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</si>
  <si>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</si>
  <si>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</si>
  <si>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</si>
  <si>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</si>
  <si>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</si>
  <si>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</si>
  <si>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</si>
  <si>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</si>
  <si>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</si>
  <si>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</si>
  <si>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</si>
  <si>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</si>
  <si>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</si>
  <si>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</si>
  <si>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</si>
  <si>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</si>
  <si>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</si>
  <si>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</si>
  <si>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</si>
  <si>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</si>
  <si>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</si>
  <si>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</si>
  <si>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</si>
  <si>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</si>
  <si>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</si>
  <si>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</si>
  <si>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</si>
  <si>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</si>
  <si>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</si>
  <si>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</si>
  <si>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</si>
  <si>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</si>
  <si>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</si>
  <si>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</si>
  <si>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</si>
  <si>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</si>
  <si>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</si>
  <si>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</si>
  <si>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</si>
  <si>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</si>
  <si>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</si>
  <si>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</si>
  <si>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</si>
  <si>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</si>
  <si>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</si>
  <si>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</si>
  <si>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</si>
  <si>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</si>
  <si>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</si>
  <si>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</si>
  <si>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</si>
  <si>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</si>
  <si>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</si>
  <si>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</si>
  <si>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</si>
  <si>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</si>
  <si>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</si>
  <si>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</si>
  <si>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</si>
  <si>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</si>
  <si>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</si>
  <si>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</si>
  <si>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</si>
  <si>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</si>
  <si>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</si>
  <si>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</si>
  <si>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</si>
  <si>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</si>
  <si>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</si>
  <si>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</si>
  <si>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</si>
  <si>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</si>
  <si>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</si>
  <si>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</si>
  <si>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</si>
  <si>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</si>
  <si>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</si>
  <si>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</si>
  <si>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</si>
  <si>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</si>
  <si>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</si>
  <si>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</si>
  <si>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</si>
  <si>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</si>
  <si>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</si>
  <si>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</si>
  <si>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</si>
  <si>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</si>
  <si>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</si>
  <si>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</si>
  <si>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</si>
  <si>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</si>
  <si>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</si>
  <si>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</si>
  <si>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</si>
  <si>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</si>
  <si>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</si>
  <si>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</si>
  <si>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</si>
  <si>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</si>
  <si>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</si>
  <si>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</si>
  <si>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</si>
  <si>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</si>
  <si>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</si>
  <si>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</si>
  <si>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</si>
  <si>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</si>
  <si>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</si>
  <si>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</si>
  <si>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</si>
  <si>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</si>
  <si>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</si>
  <si>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</si>
  <si>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</si>
  <si>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</si>
  <si>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</si>
  <si>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</si>
  <si>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</si>
  <si>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</si>
  <si>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</si>
  <si>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</si>
  <si>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</si>
  <si>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</si>
  <si>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</si>
  <si>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</si>
  <si>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</si>
  <si>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</si>
  <si>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</si>
  <si>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</si>
  <si>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</si>
  <si>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</si>
  <si>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</si>
  <si>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</si>
  <si>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</si>
  <si>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</si>
  <si>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</si>
  <si>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</si>
  <si>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</si>
  <si>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</si>
  <si>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</si>
  <si>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</si>
  <si>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</si>
  <si>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</si>
  <si>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</si>
  <si>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</si>
  <si>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</si>
  <si>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</si>
  <si>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</si>
  <si>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</si>
  <si>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</si>
  <si>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</si>
  <si>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</si>
  <si>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</si>
  <si>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</si>
  <si>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</si>
  <si>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</si>
  <si>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</si>
  <si>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</si>
  <si>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</si>
  <si>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</si>
  <si>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</si>
  <si>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</si>
  <si>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</si>
  <si>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</si>
  <si>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</si>
  <si>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</si>
  <si>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</si>
  <si>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</si>
  <si>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</si>
  <si>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</si>
  <si>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</si>
  <si>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</si>
  <si>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</si>
  <si>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</si>
  <si>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</si>
  <si>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</si>
  <si>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</si>
  <si>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</si>
  <si>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</si>
  <si>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</si>
  <si>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</si>
  <si>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</si>
  <si>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</si>
  <si>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</si>
  <si>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</si>
  <si>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</si>
  <si>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</si>
  <si>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</si>
  <si>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</si>
  <si>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</si>
  <si>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</si>
  <si>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</si>
  <si>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</si>
  <si>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</si>
  <si>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</si>
  <si>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</si>
  <si>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</si>
  <si>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</si>
  <si>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</si>
  <si>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</si>
  <si>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</si>
  <si>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</si>
  <si>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</si>
  <si>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</si>
  <si>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</si>
  <si>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</si>
  <si>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</si>
  <si>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</si>
  <si>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</si>
  <si>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</si>
  <si>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</si>
  <si>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</si>
  <si>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</si>
  <si>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</si>
  <si>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</si>
  <si>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</si>
  <si>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</si>
  <si>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</si>
  <si>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</si>
  <si>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</si>
  <si>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</si>
  <si>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</si>
  <si>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</si>
  <si>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</si>
  <si>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</si>
  <si>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</si>
  <si>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</si>
  <si>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</si>
  <si>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</si>
  <si>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</si>
  <si>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</si>
  <si>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</si>
  <si>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</si>
  <si>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</si>
  <si>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</si>
  <si>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</si>
  <si>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</si>
  <si>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</si>
  <si>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</si>
  <si>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</si>
  <si>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</si>
  <si>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</si>
  <si>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</si>
  <si>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</si>
  <si>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</si>
  <si>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</si>
  <si>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</si>
  <si>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</si>
  <si>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</si>
  <si>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</si>
  <si>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</si>
  <si>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</si>
  <si>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</si>
  <si>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</si>
  <si>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</si>
  <si>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</si>
  <si>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</si>
  <si>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</si>
  <si>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</si>
  <si>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</si>
  <si>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</si>
  <si>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</si>
  <si>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</si>
  <si>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</si>
  <si>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</si>
  <si>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</si>
  <si>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</si>
  <si>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</si>
  <si>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</si>
  <si>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</si>
  <si>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</si>
  <si>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</si>
  <si>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</si>
  <si>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</si>
  <si>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</si>
  <si>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</si>
  <si>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</si>
  <si>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</si>
  <si>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</si>
  <si>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</si>
  <si>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</si>
  <si>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</si>
  <si>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</si>
  <si>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</si>
  <si>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</si>
  <si>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</si>
  <si>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</si>
  <si>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</si>
  <si>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</si>
  <si>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</si>
  <si>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</si>
  <si>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</si>
  <si>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</si>
  <si>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</si>
  <si>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</si>
  <si>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</si>
  <si>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</si>
  <si>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</si>
  <si>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</si>
  <si>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</si>
  <si>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</si>
  <si>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</si>
  <si>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</si>
  <si>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</si>
  <si>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</si>
  <si>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</si>
  <si>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</si>
  <si>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</si>
  <si>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</si>
  <si>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</si>
  <si>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</si>
  <si>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</si>
  <si>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</si>
  <si>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</si>
  <si>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</si>
  <si>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</si>
  <si>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</si>
  <si>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</si>
  <si>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</si>
  <si>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</si>
  <si>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</si>
  <si>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</si>
  <si>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</si>
  <si>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</si>
  <si>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</si>
  <si>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</si>
  <si>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</si>
  <si>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</si>
  <si>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</si>
  <si>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</si>
  <si>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</si>
  <si>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</si>
  <si>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</si>
  <si>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</si>
  <si>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</si>
  <si>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</si>
  <si>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</si>
  <si>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</si>
  <si>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</si>
  <si>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</si>
  <si>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</si>
  <si>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</si>
  <si>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</si>
  <si>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</si>
  <si>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</si>
  <si>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</si>
  <si>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</si>
  <si>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</si>
  <si>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</si>
  <si>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</si>
  <si>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</si>
  <si>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</si>
  <si>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</si>
  <si>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</si>
  <si>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</si>
  <si>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</si>
  <si>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</si>
  <si>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</si>
  <si>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</si>
  <si>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</si>
  <si>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</si>
  <si>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</si>
  <si>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</si>
  <si>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</si>
  <si>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</si>
  <si>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</si>
  <si>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</si>
  <si>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</si>
  <si>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</si>
  <si>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</si>
  <si>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</si>
  <si>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</si>
  <si>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</si>
  <si>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</si>
  <si>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</si>
  <si>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</si>
  <si>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</si>
  <si>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</si>
  <si>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</si>
  <si>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</si>
  <si>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</si>
  <si>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</si>
  <si>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</si>
  <si>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</si>
  <si>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</si>
  <si>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</si>
  <si>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</si>
  <si>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</si>
  <si>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</si>
  <si>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</si>
  <si>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</si>
  <si>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</si>
  <si>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</si>
  <si>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</si>
  <si>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</si>
  <si>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</si>
  <si>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</si>
  <si>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</si>
  <si>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</si>
  <si>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</si>
  <si>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</si>
  <si>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</si>
  <si>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</si>
  <si>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</si>
  <si>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</si>
  <si>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</si>
  <si>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</si>
  <si>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</si>
  <si>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</si>
  <si>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</si>
  <si>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</si>
  <si>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</si>
  <si>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</si>
  <si>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</si>
  <si>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</si>
  <si>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</si>
  <si>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</si>
  <si>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</si>
  <si>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</si>
  <si>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</si>
  <si>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</si>
  <si>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</si>
  <si>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</si>
  <si>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</si>
  <si>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</si>
  <si>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</si>
  <si>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</si>
  <si>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</si>
  <si>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</si>
  <si>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</si>
  <si>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</si>
  <si>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</si>
  <si>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</si>
  <si>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</si>
  <si>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</si>
  <si>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</si>
  <si>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</si>
  <si>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</si>
  <si>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</si>
  <si>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</si>
  <si>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</si>
  <si>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</si>
  <si>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</si>
  <si>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</si>
  <si>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</si>
  <si>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</si>
  <si>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</si>
  <si>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</si>
  <si>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</si>
  <si>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</si>
  <si>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</si>
  <si>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</si>
  <si>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</si>
  <si>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</si>
  <si>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</si>
  <si>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</si>
  <si>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</si>
  <si>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</si>
  <si>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</si>
  <si>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</si>
  <si>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</si>
  <si>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</si>
  <si>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</si>
  <si>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</si>
  <si>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</si>
  <si>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</si>
  <si>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</si>
  <si>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</si>
  <si>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</si>
  <si>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</si>
  <si>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</si>
  <si>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</si>
  <si>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</si>
  <si>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</si>
  <si>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</si>
  <si>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</si>
  <si>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</si>
  <si>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</si>
  <si>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</si>
  <si>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</si>
  <si>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</si>
  <si>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</si>
  <si>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</si>
  <si>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</si>
  <si>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</si>
  <si>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</si>
  <si>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</si>
  <si>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</si>
  <si>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</si>
  <si>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</si>
  <si>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</si>
  <si>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</si>
  <si>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</si>
  <si>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</si>
  <si>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</si>
  <si>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</si>
  <si>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</si>
  <si>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</si>
  <si>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</si>
  <si>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</si>
  <si>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</si>
  <si>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</si>
  <si>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</si>
  <si>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</si>
  <si>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</si>
  <si>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</si>
  <si>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</si>
  <si>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</si>
  <si>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</si>
  <si>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</si>
  <si>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</si>
  <si>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</si>
  <si>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</si>
  <si>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</si>
  <si>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</si>
  <si>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</si>
  <si>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</si>
  <si>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</si>
  <si>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</si>
  <si>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</si>
  <si>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</si>
  <si>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</si>
  <si>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</si>
  <si>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</si>
  <si>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</si>
  <si>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</si>
  <si>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</si>
  <si>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</si>
  <si>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</si>
  <si>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</si>
  <si>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</si>
  <si>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</si>
  <si>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</si>
  <si>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</si>
  <si>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</si>
  <si>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</si>
  <si>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</si>
  <si>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</si>
  <si>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</si>
  <si>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</si>
  <si>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</si>
  <si>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</si>
  <si>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</si>
  <si>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</si>
  <si>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</si>
  <si>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</si>
  <si>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</si>
  <si>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</si>
  <si>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</si>
  <si>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</si>
  <si>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</si>
  <si>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</si>
  <si>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</si>
  <si>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</si>
  <si>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</si>
  <si>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</si>
  <si>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</si>
  <si>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</si>
  <si>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</si>
  <si>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</si>
  <si>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</si>
  <si>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</si>
  <si>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</si>
  <si>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</si>
  <si>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</si>
  <si>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</si>
  <si>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</si>
  <si>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</si>
  <si>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</si>
  <si>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</si>
  <si>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</si>
  <si>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</si>
  <si>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</si>
  <si>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</si>
  <si>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</si>
  <si>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</si>
  <si>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</si>
  <si>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</si>
  <si>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</si>
  <si>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</si>
  <si>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</si>
  <si>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</si>
  <si>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</si>
  <si>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</si>
  <si>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</si>
  <si>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</si>
  <si>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</si>
  <si>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</si>
  <si>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</si>
  <si>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</si>
  <si>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</si>
  <si>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</si>
  <si>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</si>
  <si>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</si>
  <si>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</si>
  <si>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</si>
  <si>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</si>
  <si>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</si>
  <si>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</si>
  <si>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</si>
  <si>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</si>
  <si>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</si>
  <si>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</si>
  <si>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</si>
  <si>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</si>
  <si>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</si>
  <si>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</si>
  <si>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</si>
  <si>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</si>
  <si>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</si>
  <si>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</si>
  <si>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</si>
  <si>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</si>
  <si>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</si>
  <si>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</si>
  <si>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</si>
  <si>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</si>
  <si>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</si>
  <si>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</si>
  <si>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</si>
  <si>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</si>
  <si>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</si>
  <si>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</si>
  <si>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</si>
  <si>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</si>
  <si>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</si>
  <si>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</si>
  <si>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</si>
  <si>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</si>
  <si>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</si>
  <si>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</si>
  <si>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</si>
  <si>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</si>
  <si>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</si>
  <si>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</si>
  <si>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</si>
  <si>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</si>
  <si>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</si>
  <si>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</si>
  <si>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</si>
  <si>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</si>
  <si>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</si>
  <si>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</si>
  <si>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</si>
  <si>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</si>
  <si>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</si>
  <si>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</si>
  <si>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</si>
  <si>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</si>
  <si>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</si>
  <si>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</si>
  <si>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</si>
  <si>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</si>
  <si>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</si>
  <si>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</si>
  <si>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</si>
  <si>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</si>
  <si>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</si>
  <si>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</si>
  <si>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</si>
  <si>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</si>
  <si>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</si>
  <si>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</si>
  <si>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</si>
  <si>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</si>
  <si>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</si>
  <si>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</si>
  <si>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</si>
  <si>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</si>
  <si>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</si>
  <si>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</si>
  <si>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</si>
  <si>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</si>
  <si>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</si>
  <si>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</si>
  <si>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</si>
  <si>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</si>
  <si>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</si>
  <si>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</si>
  <si>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</si>
  <si>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</si>
  <si>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</si>
  <si>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</si>
  <si>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</si>
  <si>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</si>
  <si>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</si>
  <si>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</si>
  <si>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</si>
  <si>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</si>
  <si>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</si>
  <si>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</si>
  <si>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</si>
  <si>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</si>
  <si>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</si>
  <si>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</si>
  <si>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</si>
  <si>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</si>
  <si>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</si>
  <si>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</si>
  <si>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</si>
  <si>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</si>
  <si>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</si>
  <si>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</si>
  <si>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</si>
  <si>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</si>
  <si>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</si>
  <si>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</si>
  <si>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</si>
  <si>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</si>
  <si>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</si>
  <si>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</si>
  <si>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</si>
  <si>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</si>
  <si>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</si>
  <si>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</si>
  <si>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</si>
  <si>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</si>
  <si>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</si>
  <si>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</si>
  <si>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</si>
  <si>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</si>
  <si>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</si>
  <si>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</si>
  <si>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</si>
  <si>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</si>
  <si>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</si>
  <si>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</si>
  <si>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</si>
  <si>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</si>
  <si>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</si>
  <si>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</si>
  <si>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</si>
  <si>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</si>
  <si>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</si>
  <si>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</si>
  <si>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</si>
  <si>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</si>
  <si>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</si>
  <si>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</si>
  <si>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</si>
  <si>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</si>
  <si>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</si>
  <si>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</si>
  <si>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</si>
  <si>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</si>
  <si>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</si>
  <si>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</si>
  <si>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</si>
  <si>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</si>
  <si>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</si>
  <si>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</si>
  <si>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</si>
  <si>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</si>
  <si>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</si>
  <si>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</si>
  <si>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</si>
  <si>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</si>
  <si>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</si>
  <si>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</si>
  <si>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</si>
  <si>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</si>
  <si>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</si>
  <si>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</si>
  <si>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</si>
  <si>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</si>
  <si>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</si>
  <si>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</si>
  <si>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</si>
  <si>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</si>
  <si>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</si>
  <si>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</si>
  <si>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</si>
  <si>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</si>
  <si>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</si>
  <si>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</si>
  <si>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</si>
  <si>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</si>
  <si>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</si>
  <si>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</si>
  <si>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</si>
  <si>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</si>
  <si>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</si>
  <si>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</si>
  <si>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</si>
  <si>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</si>
  <si>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</si>
  <si>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</si>
  <si>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</si>
  <si>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</si>
  <si>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</si>
  <si>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</si>
  <si>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</si>
  <si>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</si>
  <si>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</si>
  <si>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</si>
  <si>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</si>
  <si>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</si>
  <si>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</si>
  <si>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</si>
  <si>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</si>
  <si>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</si>
  <si>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</si>
  <si>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</si>
  <si>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</si>
  <si>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</si>
  <si>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</si>
  <si>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</si>
  <si>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</si>
  <si>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</si>
  <si>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</si>
  <si>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</si>
  <si>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</si>
  <si>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</si>
  <si>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</si>
  <si>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</si>
  <si>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</si>
  <si>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</si>
  <si>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</si>
  <si>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</si>
  <si>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</si>
  <si>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</si>
  <si>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</si>
  <si>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</si>
  <si>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</si>
  <si>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</si>
  <si>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</si>
  <si>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</si>
  <si>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</si>
  <si>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</si>
  <si>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</si>
  <si>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</si>
  <si>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</si>
  <si>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</si>
  <si>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</si>
  <si>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</si>
  <si>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</si>
  <si>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</si>
  <si>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</si>
  <si>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</si>
  <si>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</si>
  <si>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</si>
  <si>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</si>
  <si>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</si>
  <si>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</si>
  <si>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</si>
  <si>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</si>
  <si>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</si>
  <si>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</si>
  <si>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</si>
  <si>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</si>
  <si>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</si>
  <si>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</si>
  <si>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</si>
  <si>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</si>
  <si>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</si>
  <si>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</si>
  <si>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</si>
  <si>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</si>
  <si>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</si>
  <si>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</si>
  <si>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</si>
  <si>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</si>
  <si>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</si>
  <si>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</si>
  <si>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</si>
  <si>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</si>
  <si>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</si>
  <si>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</si>
  <si>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</si>
  <si>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</si>
  <si>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</si>
  <si>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</si>
  <si>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</si>
  <si>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</si>
  <si>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</si>
  <si>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</si>
  <si>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</si>
  <si>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</si>
  <si>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</si>
  <si>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</si>
  <si>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</si>
  <si>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</si>
  <si>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</si>
  <si>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</si>
  <si>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</si>
  <si>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</si>
  <si>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</si>
  <si>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</si>
  <si>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</si>
  <si>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</si>
  <si>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</si>
  <si>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</si>
  <si>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</si>
  <si>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</si>
  <si>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</si>
  <si>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</si>
  <si>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</si>
  <si>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</si>
  <si>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</si>
  <si>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</si>
  <si>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</si>
  <si>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</si>
  <si>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</si>
  <si>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</si>
  <si>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</si>
  <si>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</si>
  <si>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</si>
  <si>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</si>
  <si>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</si>
  <si>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</si>
  <si>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</si>
  <si>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</si>
  <si>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</si>
  <si>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</si>
  <si>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</si>
  <si>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</si>
  <si>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</si>
  <si>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</si>
  <si>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</si>
  <si>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</si>
  <si>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</si>
  <si>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</si>
  <si>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</si>
  <si>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</si>
  <si>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</si>
  <si>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</si>
  <si>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</si>
  <si>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</si>
  <si>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</si>
  <si>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</si>
  <si>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</si>
  <si>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</si>
  <si>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</si>
  <si>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</si>
  <si>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</si>
  <si>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</si>
  <si>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</si>
  <si>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</si>
  <si>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</si>
  <si>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</si>
  <si>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</si>
  <si>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</si>
  <si>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</si>
  <si>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</si>
  <si>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</si>
  <si>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</si>
  <si>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</si>
  <si>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</si>
  <si>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</si>
  <si>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</si>
  <si>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</si>
  <si>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</si>
  <si>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</si>
  <si>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</si>
  <si>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</si>
  <si>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</si>
  <si>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</si>
  <si>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</si>
  <si>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</si>
  <si>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</si>
  <si>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</si>
  <si>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</si>
  <si>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</si>
  <si>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</si>
  <si>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</si>
  <si>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</si>
  <si>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</si>
  <si>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</si>
  <si>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</si>
  <si>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</si>
  <si>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</si>
  <si>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</si>
  <si>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</si>
  <si>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</si>
  <si>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</si>
  <si>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</si>
  <si>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</si>
  <si>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</si>
  <si>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</si>
  <si>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</si>
  <si>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</si>
  <si>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</si>
  <si>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</si>
  <si>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</si>
  <si>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</si>
  <si>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</si>
  <si>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</si>
  <si>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</si>
  <si>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</si>
  <si>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</si>
  <si>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</si>
  <si>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</si>
  <si>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</si>
  <si>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</si>
  <si>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</si>
  <si>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</si>
  <si>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</si>
  <si>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</si>
  <si>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</si>
  <si>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</si>
  <si>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</si>
  <si>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</si>
  <si>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</si>
  <si>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</si>
  <si>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</si>
  <si>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</si>
  <si>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</si>
  <si>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</si>
  <si>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</si>
  <si>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</si>
  <si>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</si>
  <si>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</si>
  <si>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</si>
  <si>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</si>
  <si>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</si>
  <si>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</si>
  <si>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</si>
  <si>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</si>
  <si>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</si>
  <si>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</si>
  <si>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</si>
  <si>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</si>
  <si>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</si>
  <si>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</si>
  <si>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</si>
  <si>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</si>
  <si>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</si>
  <si>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</si>
  <si>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</si>
  <si>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</si>
  <si>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</si>
  <si>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</si>
  <si>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</si>
  <si>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</si>
  <si>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</si>
  <si>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</si>
  <si>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</si>
  <si>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</si>
  <si>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</si>
  <si>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</si>
  <si>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</si>
  <si>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</si>
  <si>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</si>
  <si>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</si>
  <si>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</si>
  <si>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</si>
  <si>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</si>
  <si>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</si>
  <si>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</si>
  <si>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</si>
  <si>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</si>
  <si>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</si>
  <si>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</si>
  <si>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</si>
  <si>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</si>
  <si>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</si>
  <si>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</si>
  <si>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</si>
  <si>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</si>
  <si>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</si>
  <si>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</si>
  <si>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</si>
  <si>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</si>
  <si>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</si>
  <si>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</si>
  <si>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</si>
  <si>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</si>
  <si>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</si>
  <si>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</si>
  <si>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</si>
  <si>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</si>
  <si>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</si>
  <si>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</si>
  <si>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</si>
  <si>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</si>
  <si>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</si>
  <si>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</si>
  <si>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</si>
  <si>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</si>
  <si>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</si>
  <si>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</si>
  <si>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</si>
  <si>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</si>
  <si>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</si>
  <si>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</si>
  <si>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</si>
  <si>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</si>
  <si>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</si>
  <si>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</si>
  <si>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</si>
  <si>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</si>
  <si>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</si>
  <si>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</si>
  <si>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</si>
  <si>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</si>
  <si>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</si>
  <si>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</si>
  <si>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</si>
  <si>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</si>
  <si>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</si>
  <si>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</si>
  <si>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</si>
  <si>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</si>
  <si>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</si>
  <si>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</si>
  <si>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</si>
  <si>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</si>
  <si>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</si>
  <si>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</si>
  <si>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</si>
  <si>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</si>
  <si>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</si>
  <si>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</si>
  <si>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</si>
  <si>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</si>
  <si>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</si>
  <si>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</si>
  <si>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</si>
  <si>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</si>
  <si>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</si>
  <si>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</si>
  <si>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</si>
  <si>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</si>
  <si>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</si>
  <si>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</si>
  <si>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</si>
  <si>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</si>
  <si>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</si>
  <si>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</si>
  <si>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</si>
  <si>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</si>
  <si>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</si>
  <si>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</si>
  <si>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</si>
  <si>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</si>
  <si>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</si>
  <si>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</si>
  <si>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</si>
  <si>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</si>
  <si>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</si>
  <si>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</si>
  <si>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</si>
  <si>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</si>
  <si>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</si>
  <si>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</si>
  <si>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</si>
  <si>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</si>
  <si>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</si>
  <si>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</si>
  <si>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</si>
  <si>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</si>
  <si>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</si>
  <si>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</si>
  <si>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</si>
  <si>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</si>
  <si>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</si>
  <si>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</si>
  <si>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</si>
  <si>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</si>
  <si>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</si>
  <si>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</si>
  <si>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</si>
  <si>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</si>
  <si>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</si>
  <si>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</si>
  <si>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</si>
  <si>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</si>
  <si>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</si>
  <si>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</si>
  <si>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</si>
  <si>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</si>
  <si>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</si>
  <si>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</si>
  <si>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</si>
  <si>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</si>
  <si>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</si>
  <si>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</si>
  <si>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</si>
  <si>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</si>
  <si>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</si>
  <si>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</si>
  <si>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</si>
  <si>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</si>
  <si>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</si>
  <si>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</si>
  <si>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</si>
  <si>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</si>
  <si>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</si>
  <si>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</si>
  <si>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</si>
  <si>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</si>
  <si>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</si>
  <si>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</si>
  <si>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</si>
  <si>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</si>
  <si>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</si>
  <si>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</si>
  <si>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</si>
  <si>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</si>
  <si>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</si>
  <si>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</si>
  <si>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</si>
  <si>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</si>
  <si>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</si>
  <si>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</si>
  <si>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</si>
  <si>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</si>
  <si>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</si>
  <si>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</si>
  <si>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</si>
  <si>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</si>
  <si>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</si>
  <si>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</si>
  <si>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</si>
  <si>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</si>
  <si>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</si>
  <si>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</si>
  <si>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</si>
  <si>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</si>
  <si>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</si>
  <si>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</si>
  <si>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</si>
  <si>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</si>
  <si>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</si>
  <si>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</si>
  <si>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</si>
  <si>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</si>
  <si>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</si>
  <si>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</si>
  <si>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</si>
  <si>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</si>
  <si>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</si>
  <si>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</si>
  <si>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</si>
  <si>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</si>
  <si>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</si>
  <si>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</si>
  <si>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</si>
  <si>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</si>
  <si>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</si>
  <si>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</si>
  <si>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</si>
  <si>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</si>
  <si>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</si>
  <si>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</si>
  <si>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</si>
  <si>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</si>
  <si>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</si>
  <si>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</si>
  <si>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</si>
  <si>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</si>
  <si>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</si>
  <si>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</si>
  <si>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</si>
  <si>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</si>
  <si>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</si>
  <si>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</si>
  <si>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</si>
  <si>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</si>
  <si>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</si>
  <si>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</si>
  <si>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</si>
  <si>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</si>
  <si>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</si>
  <si>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</si>
  <si>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</si>
  <si>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</si>
  <si>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</si>
  <si>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</si>
  <si>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</si>
  <si>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</si>
  <si>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</si>
  <si>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</si>
  <si>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</si>
  <si>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</si>
  <si>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</si>
  <si>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</si>
  <si>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</si>
  <si>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</si>
  <si>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</si>
  <si>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</si>
  <si>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</si>
  <si>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</si>
  <si>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</si>
  <si>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</si>
  <si>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</si>
  <si>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</si>
  <si>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</si>
  <si>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</si>
  <si>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</si>
  <si>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</si>
  <si>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</si>
  <si>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</si>
  <si>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</si>
  <si>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</si>
  <si>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</si>
  <si>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</si>
  <si>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</si>
  <si>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</si>
  <si>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</si>
  <si>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</si>
  <si>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</si>
  <si>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</si>
  <si>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</si>
  <si>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</si>
  <si>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</si>
  <si>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</si>
  <si>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</si>
  <si>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</si>
  <si>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</si>
  <si>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</si>
  <si>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</si>
  <si>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</si>
  <si>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</si>
  <si>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</si>
  <si>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</si>
  <si>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</si>
  <si>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</si>
  <si>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</si>
  <si>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</si>
  <si>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</si>
  <si>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</si>
  <si>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</si>
  <si>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</si>
  <si>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</si>
  <si>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</si>
  <si>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</si>
  <si>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</si>
  <si>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</si>
  <si>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</si>
  <si>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</si>
  <si>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</si>
  <si>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</si>
  <si>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</si>
  <si>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</si>
  <si>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</si>
  <si>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</si>
  <si>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</si>
  <si>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</si>
  <si>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</si>
  <si>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</si>
  <si>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</si>
  <si>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</si>
  <si>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</si>
  <si>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</si>
  <si>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</si>
  <si>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</si>
  <si>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</si>
  <si>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</si>
  <si>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</si>
  <si>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</si>
  <si>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</si>
  <si>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</si>
  <si>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</si>
  <si>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</si>
  <si>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</si>
  <si>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</si>
  <si>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</si>
  <si>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</si>
  <si>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</si>
  <si>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</si>
  <si>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</si>
  <si>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</si>
  <si>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</si>
  <si>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</si>
  <si>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</si>
  <si>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</si>
  <si>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</si>
  <si>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</si>
  <si>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</si>
  <si>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</si>
  <si>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</si>
  <si>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</si>
  <si>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</si>
  <si>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</si>
  <si>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</si>
  <si>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</si>
  <si>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</si>
  <si>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</si>
  <si>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</si>
  <si>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</si>
  <si>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</si>
  <si>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</si>
  <si>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</si>
  <si>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</si>
  <si>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</si>
  <si>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</si>
  <si>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</si>
  <si>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</si>
  <si>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</si>
  <si>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</si>
  <si>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</si>
  <si>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</si>
  <si>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</si>
  <si>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</si>
  <si>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</si>
  <si>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</si>
  <si>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</si>
  <si>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</si>
  <si>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</si>
  <si>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</si>
  <si>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</si>
  <si>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</si>
  <si>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</si>
  <si>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</si>
  <si>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</si>
  <si>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</si>
  <si>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</si>
  <si>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</si>
  <si>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</si>
  <si>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</si>
  <si>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</si>
  <si>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</si>
  <si>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</si>
  <si>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</si>
  <si>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</si>
  <si>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</si>
  <si>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</si>
  <si>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</si>
  <si>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</si>
  <si>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</si>
  <si>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</si>
  <si>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</si>
  <si>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</si>
  <si>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</si>
  <si>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</si>
  <si>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</si>
  <si>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</si>
  <si>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</si>
  <si>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</si>
  <si>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</si>
  <si>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</si>
  <si>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</si>
  <si>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</si>
  <si>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</si>
  <si>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</si>
  <si>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</si>
  <si>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</si>
  <si>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</si>
  <si>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</si>
  <si>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</si>
  <si>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</si>
  <si>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</si>
  <si>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</si>
  <si>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</si>
  <si>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</si>
  <si>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</si>
  <si>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</si>
  <si>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</si>
  <si>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</si>
  <si>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</si>
  <si>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</si>
  <si>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</si>
  <si>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</si>
  <si>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</si>
  <si>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</si>
  <si>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</si>
  <si>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</si>
  <si>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</si>
  <si>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</si>
  <si>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</si>
  <si>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</si>
  <si>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</si>
  <si>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</si>
  <si>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</si>
  <si>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</si>
  <si>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</si>
  <si>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</si>
  <si>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</si>
  <si>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</si>
  <si>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</si>
  <si>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</si>
  <si>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</si>
  <si>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</si>
  <si>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</si>
  <si>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</si>
  <si>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</si>
  <si>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</si>
  <si>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</si>
  <si>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</si>
  <si>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</si>
  <si>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</si>
  <si>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</si>
  <si>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</si>
  <si>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</si>
  <si>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</si>
  <si>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</si>
  <si>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</si>
  <si>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</si>
  <si>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</si>
  <si>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</si>
  <si>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</si>
  <si>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</si>
  <si>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</si>
  <si>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</si>
  <si>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</si>
  <si>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</si>
  <si>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</si>
  <si>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</si>
  <si>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</si>
  <si>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</si>
  <si>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</si>
  <si>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</si>
  <si>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</si>
  <si>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</si>
  <si>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</si>
  <si>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</si>
  <si>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</si>
  <si>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</si>
  <si>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</si>
  <si>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</si>
  <si>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</si>
  <si>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</si>
  <si>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</si>
  <si>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</si>
  <si>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</si>
  <si>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</si>
  <si>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</si>
  <si>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</si>
  <si>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</si>
  <si>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</si>
  <si>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</si>
  <si>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</si>
  <si>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</si>
  <si>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</si>
  <si>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</si>
  <si>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</si>
  <si>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</si>
  <si>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</si>
  <si>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</si>
  <si>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</si>
  <si>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</si>
  <si>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</si>
  <si>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</si>
  <si>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</si>
  <si>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</si>
  <si>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</si>
  <si>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</si>
  <si>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</si>
  <si>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</si>
  <si>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</si>
  <si>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</si>
  <si>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</si>
  <si>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</si>
  <si>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</si>
  <si>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</si>
  <si>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</si>
  <si>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</si>
  <si>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</si>
  <si>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</si>
  <si>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</si>
  <si>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</si>
  <si>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</si>
  <si>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</si>
  <si>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</si>
  <si>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</si>
  <si>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</si>
  <si>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</si>
  <si>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</si>
  <si>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</si>
  <si>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</si>
  <si>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</si>
  <si>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</si>
  <si>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</si>
  <si>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</si>
  <si>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</si>
  <si>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</si>
  <si>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</si>
  <si>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</si>
  <si>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</si>
  <si>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</si>
  <si>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</si>
  <si>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</si>
  <si>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</si>
  <si>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</si>
  <si>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</si>
  <si>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</si>
  <si>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</si>
  <si>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</si>
  <si>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</si>
  <si>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</si>
  <si>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</si>
  <si>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</si>
  <si>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</si>
  <si>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</si>
  <si>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</si>
  <si>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</si>
  <si>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</si>
  <si>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</si>
  <si>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</si>
  <si>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</si>
  <si>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</si>
  <si>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</si>
  <si>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</si>
  <si>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</si>
  <si>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</si>
  <si>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</si>
  <si>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</si>
  <si>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</si>
  <si>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</si>
  <si>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</si>
  <si>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</si>
  <si>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</si>
  <si>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</si>
  <si>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</si>
  <si>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</si>
  <si>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</si>
  <si>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</si>
  <si>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</si>
  <si>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</si>
  <si>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</si>
  <si>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</si>
  <si>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</si>
  <si>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</si>
  <si>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</si>
  <si>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</si>
  <si>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</si>
  <si>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</si>
  <si>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</si>
  <si>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</si>
  <si>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</si>
  <si>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</si>
  <si>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</si>
  <si>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</si>
  <si>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</si>
  <si>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</si>
  <si>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</si>
  <si>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</si>
  <si>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</si>
  <si>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</si>
  <si>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</si>
  <si>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</si>
  <si>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</si>
  <si>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</si>
  <si>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</si>
  <si>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</si>
  <si>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</si>
  <si>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</si>
  <si>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</si>
  <si>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</si>
  <si>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</si>
  <si>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</si>
  <si>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</si>
  <si>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</si>
  <si>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</si>
  <si>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</si>
  <si>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</si>
  <si>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</si>
  <si>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</si>
  <si>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</si>
  <si>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</si>
  <si>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</si>
  <si>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</si>
  <si>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</si>
  <si>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</si>
  <si>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</si>
  <si>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</si>
  <si>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</si>
  <si>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</si>
  <si>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</si>
  <si>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</si>
  <si>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</si>
  <si>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</si>
  <si>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</si>
  <si>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</si>
  <si>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</si>
  <si>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</si>
  <si>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</si>
  <si>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</si>
  <si>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</si>
  <si>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</si>
  <si>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</si>
  <si>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</si>
  <si>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</si>
  <si>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</si>
  <si>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</si>
  <si>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</si>
  <si>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</si>
  <si>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</si>
  <si>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</si>
  <si>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</si>
  <si>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</si>
  <si>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</si>
  <si>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</si>
  <si>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</si>
  <si>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</si>
  <si>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</si>
  <si>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</si>
  <si>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</si>
  <si>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</si>
  <si>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</si>
  <si>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</si>
  <si>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</si>
  <si>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</si>
  <si>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</si>
  <si>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</si>
  <si>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</si>
  <si>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</si>
  <si>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</si>
  <si>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</si>
  <si>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</si>
  <si>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</si>
  <si>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</si>
  <si>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</si>
  <si>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</si>
  <si>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</si>
  <si>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</si>
  <si>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</si>
  <si>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</si>
  <si>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</si>
  <si>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</si>
  <si>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</si>
  <si>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</si>
  <si>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</si>
  <si>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</si>
  <si>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</si>
  <si>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</si>
  <si>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</si>
  <si>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</si>
  <si>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</si>
  <si>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</si>
  <si>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</si>
  <si>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</si>
  <si>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</si>
  <si>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</si>
  <si>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</si>
  <si>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</si>
  <si>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</si>
  <si>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</si>
  <si>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</si>
  <si>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</si>
  <si>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</si>
  <si>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</si>
  <si>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</si>
  <si>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</si>
  <si>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</si>
  <si>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</si>
  <si>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</si>
  <si>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</si>
  <si>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</si>
  <si>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</si>
  <si>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</si>
  <si>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</si>
  <si>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</si>
  <si>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</si>
  <si>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</si>
  <si>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</si>
  <si>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</si>
  <si>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</si>
  <si>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</si>
  <si>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</si>
  <si>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</si>
  <si>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</si>
  <si>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</si>
  <si>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</si>
  <si>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</si>
  <si>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</si>
  <si>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</si>
  <si>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</si>
  <si>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</si>
  <si>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</si>
  <si>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</si>
  <si>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</si>
  <si>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</si>
  <si>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</si>
  <si>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</si>
  <si>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</si>
  <si>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</si>
  <si>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</si>
  <si>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</si>
  <si>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</si>
  <si>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</si>
  <si>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</si>
  <si>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</si>
  <si>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</si>
  <si>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</si>
  <si>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</si>
  <si>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</si>
  <si>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</si>
  <si>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</si>
  <si>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</si>
  <si>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</si>
  <si>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</si>
  <si>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</si>
  <si>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</si>
  <si>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</si>
  <si>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</si>
  <si>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</si>
  <si>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</si>
  <si>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</si>
  <si>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</si>
  <si>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</si>
  <si>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</si>
  <si>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</si>
  <si>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</si>
  <si>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</si>
  <si>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</si>
  <si>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</si>
  <si>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</si>
  <si>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</si>
  <si>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</si>
  <si>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</si>
  <si>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</si>
  <si>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</si>
  <si>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</si>
  <si>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</si>
  <si>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</si>
  <si>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</si>
  <si>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</si>
  <si>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</si>
  <si>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</si>
  <si>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</si>
  <si>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</si>
  <si>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</si>
  <si>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</si>
  <si>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</si>
  <si>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</si>
  <si>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</si>
  <si>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</si>
  <si>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</si>
  <si>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</si>
  <si>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</si>
  <si>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</si>
  <si>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</si>
  <si>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</si>
  <si>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</si>
  <si>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</si>
  <si>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</si>
  <si>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</si>
  <si>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</si>
  <si>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</si>
  <si>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</si>
  <si>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</si>
  <si>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</si>
  <si>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</si>
  <si>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</si>
  <si>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</si>
  <si>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</si>
  <si>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</si>
  <si>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</si>
  <si>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</si>
  <si>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</si>
  <si>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</si>
  <si>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</si>
  <si>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</si>
  <si>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</si>
  <si>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</si>
  <si>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</si>
  <si>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</si>
  <si>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</si>
  <si>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</si>
  <si>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</si>
  <si>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</si>
  <si>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</si>
  <si>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</si>
  <si>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</si>
  <si>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</si>
  <si>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</si>
  <si>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</si>
  <si>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</si>
  <si>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</si>
  <si>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</si>
  <si>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</si>
  <si>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</si>
  <si>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</si>
  <si>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</si>
  <si>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</si>
  <si>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</si>
  <si>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</si>
  <si>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</si>
  <si>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</si>
  <si>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</si>
  <si>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</si>
  <si>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</si>
  <si>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</si>
  <si>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</si>
  <si>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</si>
  <si>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</si>
  <si>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</si>
  <si>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</si>
  <si>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</si>
  <si>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</si>
  <si>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</si>
  <si>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</si>
  <si>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</si>
  <si>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</si>
  <si>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</si>
  <si>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</si>
  <si>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</si>
  <si>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</si>
  <si>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</si>
  <si>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</si>
  <si>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</si>
  <si>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</si>
  <si>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</si>
  <si>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</si>
  <si>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</si>
  <si>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</si>
  <si>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</si>
  <si>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</si>
  <si>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</si>
  <si>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</si>
  <si>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</si>
  <si>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</si>
  <si>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</si>
  <si>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</si>
  <si>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</si>
  <si>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</si>
  <si>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</si>
  <si>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</si>
  <si>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</si>
  <si>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</si>
  <si>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</si>
  <si>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</si>
  <si>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</si>
  <si>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</si>
  <si>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</si>
  <si>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</si>
  <si>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</si>
  <si>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</si>
  <si>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</si>
  <si>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</si>
  <si>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</si>
  <si>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</si>
  <si>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</si>
  <si>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</si>
  <si>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</si>
  <si>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</si>
  <si>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</si>
  <si>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</si>
  <si>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</si>
  <si>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</si>
  <si>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</si>
  <si>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</si>
  <si>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</si>
  <si>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</si>
  <si>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</si>
  <si>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</si>
  <si>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</si>
  <si>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</si>
  <si>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</si>
  <si>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</si>
  <si>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</si>
  <si>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</si>
  <si>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</si>
  <si>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</si>
  <si>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</si>
  <si>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</si>
  <si>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</si>
  <si>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</si>
  <si>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</si>
  <si>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</si>
  <si>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</si>
  <si>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</si>
  <si>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</si>
  <si>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</si>
  <si>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</si>
  <si>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</si>
  <si>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</si>
  <si>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</si>
  <si>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</si>
  <si>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</si>
  <si>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</si>
  <si>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</si>
  <si>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</si>
  <si>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</si>
  <si>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</si>
  <si>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</si>
  <si>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</si>
  <si>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</si>
  <si>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</si>
  <si>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</si>
  <si>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</si>
  <si>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</si>
  <si>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</si>
  <si>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</si>
  <si>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</si>
  <si>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</si>
  <si>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</si>
  <si>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</si>
  <si>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</si>
  <si>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</si>
  <si>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</si>
  <si>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</si>
  <si>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</si>
  <si>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</si>
  <si>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</si>
  <si>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</si>
  <si>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</si>
  <si>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</si>
  <si>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</si>
  <si>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</si>
  <si>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</si>
  <si>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</si>
  <si>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</si>
  <si>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</si>
  <si>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</si>
  <si>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</si>
  <si>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</si>
  <si>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</si>
  <si>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</si>
  <si>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</si>
  <si>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</si>
  <si>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</si>
  <si>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</si>
  <si>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</si>
  <si>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</si>
  <si>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</si>
  <si>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</si>
  <si>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</si>
  <si>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</si>
  <si>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</si>
  <si>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</si>
  <si>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</si>
  <si>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</si>
  <si>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</si>
  <si>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</si>
  <si>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</si>
  <si>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</si>
  <si>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</si>
  <si>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</si>
  <si>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</si>
  <si>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</si>
  <si>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</si>
  <si>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</si>
  <si>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</si>
  <si>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</si>
  <si>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</si>
  <si>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</si>
  <si>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</si>
  <si>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</si>
  <si>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</si>
  <si>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</si>
  <si>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</si>
  <si>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</si>
  <si>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</si>
  <si>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</si>
  <si>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</si>
  <si>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</si>
  <si>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</si>
  <si>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</si>
  <si>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</si>
  <si>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</si>
  <si>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</si>
  <si>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</si>
  <si>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</si>
  <si>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</si>
  <si>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</si>
  <si>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</si>
  <si>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</si>
  <si>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</si>
  <si>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</si>
  <si>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</si>
  <si>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</si>
  <si>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</si>
  <si>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</si>
  <si>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</si>
  <si>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</si>
  <si>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</si>
  <si>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</si>
  <si>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</si>
  <si>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</si>
  <si>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</si>
  <si>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</si>
  <si>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</si>
  <si>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</si>
  <si>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</si>
  <si>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</si>
  <si>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</si>
  <si>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</si>
  <si>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</si>
  <si>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</si>
  <si>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</si>
  <si>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</si>
  <si>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</si>
  <si>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</si>
  <si>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</si>
  <si>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</si>
  <si>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</si>
  <si>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</si>
  <si>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</si>
  <si>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</si>
  <si>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</si>
  <si>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</si>
  <si>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</si>
  <si>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</si>
  <si>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</si>
  <si>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</si>
  <si>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</si>
  <si>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</si>
  <si>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</si>
  <si>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</si>
  <si>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</si>
  <si>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</si>
  <si>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</si>
  <si>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</si>
  <si>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</si>
  <si>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</si>
  <si>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</si>
  <si>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</si>
  <si>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</si>
  <si>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</si>
  <si>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</si>
  <si>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</si>
  <si>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</si>
  <si>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</si>
  <si>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</si>
  <si>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</si>
  <si>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</si>
  <si>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</si>
  <si>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</si>
  <si>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</si>
  <si>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</si>
  <si>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</si>
  <si>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</si>
  <si>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</si>
  <si>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</si>
  <si>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</si>
  <si>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</si>
  <si>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</si>
  <si>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</si>
  <si>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</si>
  <si>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</si>
  <si>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</si>
  <si>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</si>
  <si>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</si>
  <si>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</si>
  <si>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</si>
  <si>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</si>
  <si>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</si>
  <si>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</si>
  <si>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</si>
  <si>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</si>
  <si>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</si>
  <si>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</si>
  <si>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</si>
  <si>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</si>
  <si>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</si>
  <si>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</si>
  <si>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</si>
  <si>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</si>
  <si>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</si>
  <si>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</si>
  <si>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</si>
  <si>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</si>
  <si>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</si>
  <si>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</si>
  <si>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</si>
  <si>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</si>
  <si>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</si>
  <si>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</si>
  <si>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</si>
  <si>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</si>
  <si>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</si>
  <si>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</si>
  <si>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</si>
  <si>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</si>
  <si>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</si>
  <si>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</si>
  <si>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</si>
  <si>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</si>
  <si>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</si>
  <si>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</si>
  <si>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</si>
  <si>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</si>
  <si>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</si>
  <si>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</si>
  <si>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</si>
  <si>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</si>
  <si>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</si>
  <si>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</si>
  <si>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</si>
  <si>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</si>
  <si>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</si>
  <si>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</si>
  <si>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</si>
  <si>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</si>
  <si>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</si>
  <si>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</si>
  <si>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</si>
  <si>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</si>
  <si>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</si>
  <si>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</si>
  <si>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</si>
  <si>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</si>
  <si>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</si>
  <si>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</si>
  <si>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</si>
  <si>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</si>
  <si>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</si>
  <si>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</si>
  <si>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</si>
  <si>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</si>
  <si>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</si>
  <si>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</si>
  <si>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</si>
  <si>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</si>
  <si>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</si>
  <si>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</si>
  <si>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</si>
  <si>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</si>
  <si>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</si>
  <si>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</si>
  <si>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</si>
  <si>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</si>
  <si>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</si>
  <si>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</si>
  <si>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</si>
  <si>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</si>
  <si>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</si>
  <si>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</si>
  <si>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</si>
  <si>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</si>
  <si>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</si>
  <si>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</si>
  <si>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</si>
  <si>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</si>
  <si>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</si>
  <si>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</si>
  <si>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</si>
  <si>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</si>
  <si>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</si>
  <si>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</si>
  <si>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</si>
  <si>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</si>
  <si>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</si>
  <si>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</si>
  <si>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</si>
  <si>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</si>
  <si>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</si>
  <si>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</si>
  <si>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</si>
  <si>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</si>
  <si>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</si>
  <si>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</si>
  <si>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</si>
  <si>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</si>
  <si>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</si>
  <si>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</si>
  <si>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</si>
  <si>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</si>
  <si>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</si>
  <si>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</si>
  <si>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</si>
  <si>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</si>
  <si>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</si>
  <si>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</si>
  <si>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</si>
  <si>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</si>
  <si>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</si>
  <si>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</si>
  <si>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</si>
  <si>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</si>
  <si>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</si>
  <si>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</si>
  <si>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</si>
  <si>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</si>
  <si>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</si>
  <si>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</si>
  <si>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</si>
  <si>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</si>
  <si>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</si>
  <si>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</si>
  <si>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</si>
  <si>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</si>
  <si>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</si>
  <si>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</si>
  <si>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</si>
  <si>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</si>
  <si>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</si>
  <si>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</si>
  <si>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</si>
  <si>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</si>
  <si>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</si>
  <si>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</si>
  <si>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</si>
  <si>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</si>
  <si>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</si>
  <si>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</si>
  <si>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</si>
  <si>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</si>
  <si>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</si>
  <si>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</si>
  <si>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</si>
  <si>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</si>
  <si>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</si>
  <si>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</si>
  <si>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</si>
  <si>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</si>
  <si>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</si>
  <si>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</si>
  <si>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</si>
  <si>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</si>
  <si>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</si>
  <si>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</si>
  <si>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</si>
  <si>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</si>
  <si>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</si>
  <si>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</si>
  <si>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</si>
  <si>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</si>
  <si>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</si>
  <si>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</si>
  <si>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</si>
  <si>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</si>
  <si>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</si>
  <si>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</si>
  <si>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</si>
  <si>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</si>
  <si>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</si>
  <si>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</si>
  <si>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</si>
  <si>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</si>
  <si>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</si>
  <si>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</si>
  <si>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</si>
  <si>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</si>
  <si>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</si>
  <si>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</si>
  <si>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</si>
  <si>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</si>
  <si>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</si>
  <si>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</si>
  <si>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</si>
  <si>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</si>
  <si>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</si>
  <si>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</si>
  <si>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</si>
  <si>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</si>
  <si>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</si>
  <si>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</si>
  <si>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</si>
  <si>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</si>
  <si>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</si>
  <si>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</si>
  <si>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</si>
  <si>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</si>
  <si>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</si>
  <si>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</si>
  <si>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</si>
  <si>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</si>
  <si>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</si>
  <si>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</si>
  <si>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</si>
  <si>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</si>
  <si>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</si>
  <si>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</si>
  <si>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</si>
  <si>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</si>
  <si>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</si>
  <si>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</si>
  <si>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</si>
  <si>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</si>
  <si>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</si>
  <si>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</si>
  <si>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</si>
  <si>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</si>
  <si>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</si>
  <si>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</si>
  <si>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</si>
  <si>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</si>
  <si>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</si>
  <si>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</si>
  <si>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</si>
  <si>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</si>
  <si>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</si>
  <si>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</si>
  <si>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</si>
  <si>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</si>
  <si>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</si>
  <si>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</si>
  <si>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</si>
  <si>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</si>
  <si>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</si>
  <si>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</si>
  <si>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</si>
  <si>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</si>
  <si>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</si>
  <si>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</si>
  <si>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</si>
  <si>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</si>
  <si>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</si>
  <si>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</si>
  <si>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</si>
  <si>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</si>
  <si>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</si>
  <si>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</si>
  <si>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</si>
  <si>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</si>
  <si>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</si>
  <si>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</si>
  <si>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</si>
  <si>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</si>
  <si>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</si>
  <si>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</si>
  <si>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</si>
  <si>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</si>
  <si>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</si>
  <si>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</si>
  <si>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</si>
  <si>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</si>
  <si>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</si>
  <si>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</si>
  <si>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</si>
  <si>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</si>
  <si>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</si>
  <si>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</si>
  <si>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</si>
  <si>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</si>
  <si>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</si>
  <si>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</si>
  <si>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</si>
  <si>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</si>
  <si>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</si>
  <si>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</si>
  <si>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</si>
  <si>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</si>
  <si>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</si>
  <si>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</si>
  <si>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</si>
  <si>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</si>
  <si>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</si>
  <si>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</si>
  <si>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</si>
  <si>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</si>
  <si>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</si>
  <si>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</si>
  <si>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</si>
  <si>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</si>
  <si>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</si>
  <si>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</si>
  <si>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</si>
  <si>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</si>
  <si>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</si>
  <si>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</si>
  <si>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</si>
  <si>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</si>
  <si>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</si>
  <si>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</si>
  <si>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</si>
  <si>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</si>
  <si>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</si>
  <si>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</si>
  <si>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</si>
  <si>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</si>
  <si>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</si>
  <si>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</si>
  <si>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</si>
  <si>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</si>
  <si>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</si>
  <si>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</si>
  <si>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</si>
  <si>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</si>
  <si>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</si>
  <si>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</si>
  <si>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</si>
  <si>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</si>
  <si>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</si>
  <si>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</si>
  <si>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</si>
  <si>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</si>
  <si>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</si>
  <si>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</si>
  <si>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</si>
  <si>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</si>
  <si>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</si>
  <si>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</si>
  <si>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</si>
  <si>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</si>
  <si>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</si>
  <si>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</si>
  <si>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</si>
  <si>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</si>
  <si>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</si>
  <si>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</si>
  <si>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</si>
  <si>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</si>
  <si>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</si>
  <si>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</si>
  <si>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</si>
  <si>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</si>
  <si>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</si>
  <si>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</si>
  <si>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</si>
  <si>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</si>
  <si>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</si>
  <si>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</si>
  <si>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</si>
  <si>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</si>
  <si>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</si>
  <si>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</si>
  <si>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</si>
  <si>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</si>
  <si>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</si>
  <si>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</si>
  <si>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</si>
  <si>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</si>
  <si>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</si>
  <si>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</si>
  <si>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</si>
  <si>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</si>
  <si>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</si>
  <si>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</si>
  <si>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</si>
  <si>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</si>
  <si>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</si>
  <si>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</si>
  <si>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</si>
  <si>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</si>
  <si>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</si>
  <si>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</si>
  <si>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</si>
  <si>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</si>
  <si>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</si>
  <si>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</si>
  <si>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</si>
  <si>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</si>
  <si>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</si>
  <si>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</si>
  <si>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</si>
  <si>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</si>
  <si>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</si>
  <si>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</si>
  <si>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</si>
  <si>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</si>
  <si>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</si>
  <si>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</si>
  <si>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</si>
  <si>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</si>
  <si>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</si>
  <si>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</si>
  <si>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</si>
  <si>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</si>
  <si>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</si>
  <si>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</si>
  <si>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</si>
  <si>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</si>
  <si>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</si>
  <si>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</si>
  <si>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</si>
  <si>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</si>
  <si>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</si>
  <si>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</si>
  <si>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</si>
  <si>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</si>
  <si>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</si>
  <si>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</si>
  <si>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</si>
  <si>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</si>
  <si>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</si>
  <si>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</si>
  <si>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</si>
  <si>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</si>
  <si>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</si>
  <si>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</si>
  <si>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</si>
  <si>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</si>
  <si>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</si>
  <si>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</si>
  <si>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</si>
  <si>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</si>
  <si>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</si>
  <si>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</si>
  <si>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</si>
  <si>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</si>
  <si>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</si>
  <si>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</si>
  <si>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</si>
  <si>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</si>
  <si>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</si>
  <si>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</si>
  <si>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</si>
  <si>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</si>
  <si>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</si>
  <si>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</si>
  <si>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</si>
  <si>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</si>
  <si>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</si>
  <si>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</si>
  <si>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</si>
  <si>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</si>
  <si>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</si>
  <si>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</si>
  <si>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</si>
  <si>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</si>
  <si>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</si>
  <si>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</si>
  <si>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</si>
  <si>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</si>
  <si>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</si>
  <si>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</si>
  <si>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</si>
  <si>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</si>
  <si>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</si>
  <si>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</si>
  <si>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</si>
  <si>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</si>
  <si>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</si>
  <si>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</si>
  <si>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</si>
  <si>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</si>
  <si>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</si>
  <si>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</si>
  <si>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</si>
  <si>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</si>
  <si>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</si>
  <si>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</si>
  <si>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</si>
  <si>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</si>
  <si>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</si>
  <si>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</si>
  <si>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</si>
  <si>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</si>
  <si>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</si>
  <si>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</si>
  <si>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</si>
  <si>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</si>
  <si>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</si>
  <si>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</si>
  <si>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</si>
  <si>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</si>
  <si>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</si>
  <si>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</si>
  <si>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</si>
  <si>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</si>
  <si>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</si>
  <si>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</si>
  <si>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</si>
  <si>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</si>
  <si>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</si>
  <si>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</si>
  <si>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</si>
  <si>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</si>
  <si>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</si>
  <si>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</si>
  <si>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</si>
  <si>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</si>
  <si>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</si>
  <si>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</si>
  <si>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</si>
  <si>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</si>
  <si>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</si>
  <si>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</si>
  <si>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</si>
  <si>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</si>
  <si>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</si>
  <si>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</si>
  <si>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</si>
  <si>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</si>
  <si>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</si>
  <si>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</si>
  <si>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</si>
  <si>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</si>
  <si>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</si>
  <si>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</si>
  <si>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</si>
  <si>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</si>
  <si>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</si>
  <si>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</si>
  <si>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</si>
  <si>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</si>
  <si>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</si>
  <si>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</si>
  <si>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</si>
  <si>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</si>
  <si>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</si>
  <si>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</si>
  <si>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</si>
  <si>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</si>
  <si>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</si>
  <si>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</si>
  <si>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</si>
  <si>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</si>
  <si>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</si>
  <si>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</si>
  <si>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</si>
  <si>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</si>
  <si>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</si>
  <si>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</si>
  <si>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</si>
  <si>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</si>
  <si>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</si>
  <si>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</si>
  <si>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</si>
  <si>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</si>
  <si>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</si>
  <si>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</si>
  <si>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</si>
  <si>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</si>
  <si>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</si>
  <si>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</si>
  <si>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</si>
  <si>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</si>
  <si>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</si>
  <si>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</si>
  <si>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</si>
  <si>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</si>
  <si>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</si>
  <si>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</si>
  <si>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</si>
  <si>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</si>
  <si>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</si>
  <si>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</si>
  <si>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</si>
  <si>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</si>
  <si>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</si>
  <si>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</si>
  <si>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</si>
  <si>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</si>
  <si>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</si>
  <si>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</si>
  <si>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</si>
  <si>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</si>
  <si>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</si>
  <si>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</si>
  <si>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</si>
  <si>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</si>
  <si>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</si>
  <si>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</si>
  <si>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</si>
  <si>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</si>
  <si>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</si>
  <si>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</si>
  <si>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</si>
  <si>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</si>
  <si>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</si>
  <si>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</si>
  <si>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</si>
  <si>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</si>
  <si>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</si>
  <si>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</si>
  <si>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</si>
  <si>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</si>
  <si>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</si>
  <si>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</si>
  <si>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</si>
  <si>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</si>
  <si>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</si>
  <si>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</si>
  <si>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</si>
  <si>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</si>
  <si>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</si>
  <si>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</si>
  <si>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</si>
  <si>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</si>
  <si>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</si>
  <si>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</si>
  <si>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</si>
  <si>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</si>
  <si>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</si>
  <si>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</si>
  <si>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</si>
  <si>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</si>
  <si>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</si>
  <si>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</si>
  <si>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</si>
  <si>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</si>
  <si>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</si>
  <si>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</si>
  <si>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</si>
  <si>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</si>
  <si>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</si>
  <si>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</si>
  <si>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</si>
  <si>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</si>
  <si>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</si>
  <si>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</si>
  <si>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</si>
  <si>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</si>
  <si>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</si>
  <si>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</si>
  <si>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</si>
  <si>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</si>
  <si>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</si>
  <si>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</si>
  <si>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</si>
  <si>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</si>
  <si>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</si>
  <si>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</si>
  <si>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</si>
  <si>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</si>
  <si>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</si>
  <si>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</si>
  <si>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</si>
  <si>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</si>
  <si>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</si>
  <si>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</si>
  <si>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</si>
  <si>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</si>
  <si>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</si>
  <si>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</si>
  <si>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</si>
  <si>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</si>
  <si>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</si>
  <si>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</si>
  <si>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</si>
  <si>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</si>
  <si>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</si>
  <si>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</si>
  <si>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</si>
  <si>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</si>
  <si>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</si>
  <si>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</si>
  <si>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</si>
  <si>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</si>
  <si>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</si>
  <si>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</si>
  <si>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</si>
  <si>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</si>
  <si>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</si>
  <si>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</si>
  <si>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</si>
  <si>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</si>
  <si>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</si>
  <si>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</si>
  <si>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</si>
  <si>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</si>
  <si>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</si>
  <si>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</si>
  <si>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</si>
  <si>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</si>
  <si>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</si>
  <si>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</si>
  <si>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</si>
  <si>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</si>
  <si>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</si>
  <si>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</si>
  <si>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</si>
  <si>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</si>
  <si>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</si>
  <si>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</si>
  <si>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</si>
  <si>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</si>
  <si>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</si>
  <si>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</si>
  <si>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</si>
  <si>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</si>
  <si>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</si>
  <si>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</si>
  <si>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</si>
  <si>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</si>
  <si>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</si>
  <si>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</si>
  <si>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</si>
  <si>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</si>
  <si>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</si>
  <si>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</si>
  <si>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</si>
  <si>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</si>
  <si>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</si>
  <si>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</si>
  <si>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</si>
  <si>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</si>
  <si>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</si>
  <si>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</si>
  <si>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</si>
  <si>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</si>
  <si>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</si>
  <si>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</si>
  <si>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</si>
  <si>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</si>
  <si>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</si>
  <si>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</si>
  <si>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</si>
  <si>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</si>
  <si>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</si>
  <si>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</si>
  <si>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</si>
  <si>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</si>
  <si>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</si>
  <si>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</si>
  <si>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</si>
  <si>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</si>
  <si>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</si>
  <si>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</si>
  <si>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</si>
  <si>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</si>
  <si>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</si>
  <si>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</si>
  <si>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</si>
  <si>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</si>
  <si>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</si>
  <si>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</si>
  <si>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</si>
  <si>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</si>
  <si>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</si>
  <si>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</si>
  <si>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</si>
  <si>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</si>
  <si>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</si>
  <si>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</si>
  <si>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</si>
  <si>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</si>
  <si>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</si>
  <si>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</si>
  <si>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</si>
  <si>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</si>
  <si>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</si>
  <si>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</si>
  <si>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</si>
  <si>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</si>
  <si>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</si>
  <si>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</si>
  <si>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</si>
  <si>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</si>
  <si>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</si>
  <si>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</si>
  <si>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</si>
  <si>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</si>
  <si>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</si>
  <si>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</si>
  <si>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</si>
  <si>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</si>
  <si>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</si>
  <si>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</si>
  <si>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</si>
  <si>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</si>
  <si>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</si>
  <si>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</si>
  <si>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</si>
  <si>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</si>
  <si>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</si>
  <si>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</si>
  <si>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</si>
  <si>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</si>
  <si>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</si>
  <si>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</si>
  <si>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</si>
  <si>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</si>
  <si>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</si>
  <si>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</si>
  <si>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</si>
  <si>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</si>
  <si>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</si>
  <si>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</si>
  <si>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</si>
  <si>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</si>
  <si>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</si>
  <si>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</si>
  <si>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</si>
  <si>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</si>
  <si>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</si>
  <si>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</si>
  <si>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</si>
  <si>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</si>
  <si>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</si>
  <si>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</si>
  <si>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</si>
  <si>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</si>
  <si>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</si>
  <si>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</si>
  <si>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</si>
  <si>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</si>
  <si>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</si>
  <si>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</si>
  <si>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</si>
  <si>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</si>
  <si>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</si>
  <si>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</si>
  <si>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</si>
  <si>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</si>
  <si>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</si>
  <si>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</si>
  <si>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</si>
  <si>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</si>
  <si>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</si>
  <si>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</si>
  <si>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</si>
  <si>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</si>
  <si>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</si>
  <si>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</si>
  <si>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</si>
  <si>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</si>
  <si>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</si>
  <si>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</si>
  <si>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</si>
  <si>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</si>
  <si>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</si>
  <si>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</si>
  <si>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</si>
  <si>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</si>
  <si>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</si>
  <si>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</si>
  <si>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</si>
  <si>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</si>
  <si>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</si>
  <si>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</si>
  <si>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</si>
  <si>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</si>
  <si>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</si>
  <si>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</si>
  <si>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</si>
  <si>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</si>
  <si>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</si>
  <si>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</si>
  <si>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</si>
  <si>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</si>
  <si>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</si>
  <si>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</si>
  <si>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</si>
  <si>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</si>
  <si>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</si>
  <si>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</si>
  <si>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</si>
  <si>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</si>
  <si>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</si>
  <si>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</si>
  <si>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</si>
  <si>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</si>
  <si>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</si>
  <si>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</si>
  <si>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</si>
  <si>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</si>
  <si>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</si>
  <si>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</si>
  <si>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</si>
  <si>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</si>
  <si>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</si>
  <si>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</si>
  <si>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</si>
  <si>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</si>
  <si>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</si>
  <si>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</si>
  <si>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</si>
  <si>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</si>
  <si>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</si>
  <si>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</si>
  <si>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</si>
  <si>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</si>
  <si>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</si>
  <si>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</si>
  <si>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</si>
  <si>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</si>
  <si>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</si>
  <si>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</si>
  <si>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</si>
  <si>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</si>
  <si>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</si>
  <si>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</si>
  <si>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</si>
  <si>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</si>
  <si>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</si>
  <si>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</si>
  <si>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</si>
  <si>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</si>
  <si>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</si>
  <si>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</si>
  <si>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</si>
  <si>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</si>
  <si>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</si>
  <si>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</si>
  <si>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</si>
  <si>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</si>
  <si>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</si>
  <si>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</si>
  <si>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</si>
  <si>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</si>
  <si>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</si>
  <si>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</si>
  <si>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</si>
  <si>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</si>
  <si>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</si>
  <si>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</si>
  <si>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</si>
  <si>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</si>
  <si>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</si>
  <si>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</si>
  <si>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</si>
  <si>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</si>
  <si>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</si>
  <si>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</si>
  <si>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</si>
  <si>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</si>
  <si>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</si>
  <si>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</si>
  <si>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</si>
  <si>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</si>
  <si>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</si>
  <si>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</si>
  <si>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</si>
  <si>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</si>
  <si>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</si>
  <si>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</si>
  <si>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</si>
  <si>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</si>
  <si>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</si>
  <si>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</si>
  <si>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</si>
  <si>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</si>
  <si>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</si>
  <si>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</si>
  <si>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</si>
  <si>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</si>
  <si>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</si>
  <si>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</si>
  <si>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</si>
  <si>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</si>
  <si>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</si>
  <si>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</si>
  <si>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</si>
  <si>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</si>
  <si>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</si>
  <si>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</si>
  <si>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</si>
  <si>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</si>
  <si>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</si>
  <si>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</si>
  <si>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</si>
  <si>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</si>
  <si>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</si>
  <si>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</si>
  <si>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</si>
  <si>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</si>
  <si>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</si>
  <si>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</si>
  <si>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</si>
  <si>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</si>
  <si>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</si>
  <si>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</si>
  <si>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</si>
  <si>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</si>
  <si>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</si>
  <si>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</si>
  <si>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</si>
  <si>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</si>
  <si>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</si>
  <si>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</si>
  <si>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</si>
  <si>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</si>
  <si>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</si>
  <si>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</si>
  <si>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</si>
  <si>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</si>
  <si>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</si>
  <si>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</si>
  <si>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</si>
  <si>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</si>
  <si>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</si>
  <si>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</si>
  <si>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</si>
  <si>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</si>
  <si>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</si>
  <si>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</si>
  <si>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</si>
  <si>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</si>
  <si>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</si>
  <si>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</si>
  <si>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</si>
  <si>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</si>
  <si>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</si>
  <si>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</si>
  <si>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</si>
  <si>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</si>
  <si>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</si>
  <si>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</si>
  <si>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</si>
  <si>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</si>
  <si>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</si>
  <si>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</si>
  <si>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</si>
  <si>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</si>
  <si>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</si>
  <si>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</si>
  <si>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</si>
  <si>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</si>
  <si>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</si>
  <si>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</si>
  <si>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</si>
  <si>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</si>
  <si>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</si>
  <si>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</si>
  <si>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</si>
  <si>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</si>
  <si>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</si>
  <si>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</si>
  <si>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</si>
  <si>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</si>
  <si>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</si>
  <si>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</si>
  <si>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</si>
  <si>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</si>
  <si>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</si>
  <si>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</si>
  <si>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</si>
  <si>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</si>
  <si>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</si>
  <si>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</si>
  <si>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</si>
  <si>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</si>
  <si>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</si>
  <si>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</si>
  <si>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</si>
  <si>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</si>
  <si>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</si>
  <si>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</si>
  <si>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</si>
  <si>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</si>
  <si>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</si>
  <si>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</si>
  <si>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</si>
  <si>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</si>
  <si>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</si>
  <si>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</si>
  <si>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</si>
  <si>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</si>
  <si>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</si>
  <si>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</si>
  <si>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</si>
  <si>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</si>
  <si>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</si>
  <si>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</si>
  <si>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</si>
  <si>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</si>
  <si>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</si>
  <si>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</si>
  <si>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</si>
  <si>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</si>
  <si>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</si>
  <si>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</si>
  <si>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</si>
  <si>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</si>
  <si>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</si>
  <si>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</si>
  <si>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</si>
  <si>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</si>
  <si>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</si>
  <si>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</si>
  <si>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</si>
  <si>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</si>
  <si>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</si>
  <si>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</si>
  <si>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</si>
  <si>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</si>
  <si>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</si>
  <si>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</si>
  <si>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</si>
  <si>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</si>
  <si>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</si>
  <si>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</si>
  <si>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</si>
  <si>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</si>
  <si>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</si>
  <si>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</si>
  <si>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</si>
  <si>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</si>
  <si>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</si>
  <si>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</si>
  <si>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</si>
  <si>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</si>
  <si>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</si>
  <si>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</si>
  <si>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</si>
  <si>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</si>
  <si>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</si>
  <si>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</si>
  <si>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</si>
  <si>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</si>
  <si>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</si>
  <si>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</si>
  <si>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</si>
  <si>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</si>
  <si>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</si>
  <si>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</si>
  <si>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</si>
  <si>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</si>
  <si>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</si>
  <si>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</si>
  <si>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</si>
  <si>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</si>
  <si>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</si>
  <si>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</si>
  <si>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</si>
  <si>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</si>
  <si>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</si>
  <si>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</si>
  <si>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</si>
  <si>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</si>
  <si>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</si>
  <si>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</si>
  <si>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</si>
  <si>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</si>
  <si>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</si>
  <si>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</si>
  <si>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</si>
  <si>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</si>
  <si>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</si>
  <si>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</si>
  <si>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</si>
  <si>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</si>
  <si>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</si>
  <si>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</si>
  <si>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</si>
  <si>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</si>
  <si>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</si>
  <si>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</si>
  <si>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</si>
  <si>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</si>
  <si>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</si>
  <si>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</si>
  <si>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</si>
  <si>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</si>
  <si>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</si>
  <si>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</si>
  <si>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</si>
  <si>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</si>
  <si>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</si>
  <si>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</si>
  <si>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</si>
  <si>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</si>
  <si>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</si>
  <si>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</si>
  <si>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</si>
  <si>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</si>
  <si>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</si>
  <si>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</si>
  <si>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</si>
  <si>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</si>
  <si>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</si>
  <si>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</si>
  <si>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</si>
  <si>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</si>
  <si>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</si>
  <si>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</si>
  <si>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</si>
  <si>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</si>
  <si>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</si>
  <si>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</si>
  <si>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</si>
  <si>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</si>
  <si>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</si>
  <si>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</si>
  <si>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</si>
  <si>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</si>
  <si>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</si>
  <si>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</si>
  <si>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</si>
  <si>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</si>
  <si>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</si>
  <si>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</si>
  <si>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</si>
  <si>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</si>
  <si>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</si>
  <si>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</si>
  <si>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</si>
  <si>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</si>
  <si>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</si>
  <si>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</si>
  <si>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</si>
  <si>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</si>
  <si>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</si>
  <si>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</si>
  <si>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</si>
  <si>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</si>
  <si>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</si>
  <si>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</si>
  <si>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</si>
  <si>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</si>
  <si>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</si>
  <si>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</si>
  <si>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</si>
  <si>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</si>
  <si>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</si>
  <si>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</si>
  <si>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</si>
  <si>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</si>
  <si>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</si>
  <si>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</si>
  <si>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</si>
  <si>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</si>
  <si>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</si>
  <si>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</si>
  <si>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</si>
  <si>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</si>
  <si>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</si>
  <si>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</si>
  <si>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</si>
  <si>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</si>
  <si>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</si>
  <si>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</si>
  <si>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</si>
  <si>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</si>
  <si>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</si>
  <si>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</si>
  <si>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</si>
  <si>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</si>
  <si>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</si>
  <si>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</si>
  <si>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</si>
  <si>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</si>
  <si>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</si>
  <si>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</si>
  <si>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</si>
  <si>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</si>
  <si>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</si>
  <si>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</si>
  <si>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</si>
  <si>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</si>
  <si>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</si>
  <si>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</si>
  <si>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</si>
  <si>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</si>
  <si>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</si>
  <si>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</si>
  <si>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</si>
  <si>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</si>
  <si>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</si>
  <si>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</si>
  <si>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</si>
  <si>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</si>
  <si>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</si>
  <si>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</si>
  <si>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</si>
  <si>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</si>
  <si>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</si>
  <si>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</si>
  <si>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</si>
  <si>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</si>
  <si>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</si>
  <si>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</si>
  <si>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</si>
  <si>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</si>
  <si>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</si>
  <si>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</si>
  <si>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</si>
  <si>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</si>
  <si>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</si>
  <si>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</si>
  <si>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</si>
  <si>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</si>
  <si>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</si>
  <si>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</si>
  <si>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</si>
  <si>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</si>
  <si>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</si>
  <si>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</si>
  <si>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</si>
  <si>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</si>
  <si>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</si>
  <si>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</si>
  <si>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</si>
  <si>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</si>
  <si>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</si>
  <si>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</si>
  <si>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</si>
  <si>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</si>
  <si>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</si>
  <si>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</si>
  <si>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</si>
  <si>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</si>
  <si>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</si>
  <si>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</si>
  <si>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</si>
  <si>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</si>
  <si>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</si>
  <si>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</si>
  <si>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</si>
  <si>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</si>
  <si>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</si>
  <si>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</si>
  <si>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</si>
  <si>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</si>
  <si>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</si>
  <si>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</si>
  <si>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</si>
  <si>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</si>
  <si>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</si>
  <si>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</si>
  <si>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</si>
  <si>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</si>
  <si>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</si>
  <si>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</si>
  <si>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</si>
  <si>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</si>
  <si>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</si>
  <si>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</si>
  <si>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</si>
  <si>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</si>
  <si>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</si>
  <si>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</si>
  <si>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</si>
  <si>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</si>
  <si>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</si>
  <si>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</si>
  <si>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</si>
  <si>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</si>
  <si>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</si>
  <si>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</si>
  <si>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</si>
  <si>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</si>
  <si>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</si>
  <si>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</si>
  <si>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</si>
  <si>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</si>
  <si>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</si>
  <si>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</si>
  <si>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</si>
  <si>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</si>
  <si>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</si>
  <si>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</si>
  <si>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</si>
  <si>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</si>
  <si>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</si>
  <si>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</si>
  <si>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</si>
  <si>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</si>
  <si>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</si>
  <si>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</si>
  <si>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</si>
  <si>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</si>
  <si>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</si>
  <si>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</si>
  <si>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</si>
  <si>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</si>
  <si>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</si>
  <si>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</si>
  <si>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</si>
  <si>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</si>
  <si>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</si>
  <si>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</si>
  <si>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</si>
  <si>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</si>
  <si>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</si>
  <si>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</si>
  <si>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</si>
  <si>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</si>
  <si>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</si>
  <si>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</si>
  <si>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</si>
  <si>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</si>
  <si>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</si>
  <si>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</si>
  <si>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</si>
  <si>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</si>
  <si>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</si>
  <si>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</si>
  <si>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</si>
  <si>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</si>
  <si>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</si>
  <si>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</si>
  <si>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</si>
  <si>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</si>
  <si>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</si>
  <si>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</si>
  <si>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</si>
  <si>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</si>
  <si>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</si>
  <si>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</si>
  <si>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</si>
  <si>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</si>
  <si>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</si>
  <si>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</si>
  <si>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</si>
  <si>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</si>
  <si>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</si>
  <si>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</si>
  <si>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</si>
  <si>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</si>
  <si>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</si>
  <si>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</si>
  <si>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</si>
  <si>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</si>
  <si>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</si>
  <si>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</si>
  <si>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</si>
  <si>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</si>
  <si>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</si>
  <si>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</si>
  <si>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</si>
  <si>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</si>
  <si>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</si>
  <si>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</si>
  <si>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</si>
  <si>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</si>
  <si>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</si>
  <si>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</si>
  <si>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</si>
  <si>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</si>
  <si>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</si>
  <si>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</si>
  <si>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</si>
  <si>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</si>
  <si>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</si>
  <si>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</si>
  <si>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</si>
  <si>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</si>
  <si>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</si>
  <si>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</si>
  <si>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</si>
  <si>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</si>
  <si>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</si>
  <si>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</si>
  <si>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</si>
  <si>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</si>
  <si>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</si>
  <si>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</si>
  <si>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</si>
  <si>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</si>
  <si>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</si>
  <si>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</si>
  <si>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</si>
  <si>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</si>
  <si>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</si>
  <si>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</si>
  <si>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</si>
  <si>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</si>
  <si>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</si>
  <si>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</si>
  <si>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</si>
  <si>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</si>
  <si>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</si>
  <si>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</si>
  <si>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</si>
  <si>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</si>
  <si>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</si>
  <si>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</si>
  <si>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</si>
  <si>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</si>
  <si>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</si>
  <si>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</si>
  <si>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</si>
  <si>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</si>
  <si>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</si>
  <si>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</si>
  <si>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</si>
  <si>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</si>
  <si>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</si>
  <si>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</si>
  <si>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</si>
  <si>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</si>
  <si>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</si>
  <si>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</si>
  <si>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</si>
  <si>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</si>
  <si>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</si>
  <si>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</si>
  <si>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</si>
  <si>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</si>
  <si>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</si>
  <si>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</si>
  <si>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</si>
  <si>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</si>
  <si>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</si>
  <si>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</si>
  <si>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</si>
  <si>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</si>
  <si>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</si>
  <si>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</si>
  <si>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</si>
  <si>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</si>
  <si>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</si>
  <si>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</si>
  <si>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</si>
  <si>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</si>
  <si>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</si>
  <si>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</si>
  <si>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</si>
  <si>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</si>
  <si>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</si>
  <si>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</si>
  <si>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</si>
  <si>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</si>
  <si>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</si>
  <si>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</si>
  <si>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</si>
  <si>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</si>
  <si>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</si>
  <si>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</si>
  <si>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</si>
  <si>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</si>
  <si>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</si>
  <si>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</si>
  <si>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</si>
  <si>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</si>
  <si>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</si>
  <si>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</si>
  <si>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</si>
  <si>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</si>
  <si>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</si>
  <si>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</si>
  <si>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</si>
  <si>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</si>
  <si>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</si>
  <si>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</si>
  <si>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</si>
  <si>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</si>
  <si>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</si>
  <si>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</si>
  <si>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</si>
  <si>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</si>
  <si>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</si>
  <si>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</si>
  <si>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</si>
  <si>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</si>
  <si>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</si>
  <si>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</si>
  <si>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</si>
  <si>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</si>
  <si>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</si>
  <si>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</si>
  <si>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</si>
  <si>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</si>
  <si>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</si>
  <si>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</si>
  <si>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</si>
  <si>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</si>
  <si>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</si>
  <si>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</si>
  <si>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</si>
  <si>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</si>
  <si>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</si>
  <si>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</si>
  <si>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</si>
  <si>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</si>
  <si>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</si>
  <si>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</si>
  <si>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</si>
  <si>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</si>
  <si>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</si>
  <si>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</si>
  <si>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</si>
  <si>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</si>
  <si>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</si>
  <si>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</si>
  <si>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</si>
  <si>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</si>
  <si>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</si>
  <si>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</si>
  <si>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</si>
  <si>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</si>
  <si>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</si>
  <si>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</si>
  <si>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</si>
  <si>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</si>
  <si>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</si>
  <si>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</si>
  <si>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</si>
  <si>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</si>
  <si>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</si>
  <si>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</si>
  <si>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</si>
  <si>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</si>
  <si>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</si>
  <si>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</si>
  <si>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</si>
  <si>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</si>
  <si>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</si>
  <si>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</si>
  <si>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</si>
  <si>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</si>
  <si>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</si>
  <si>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</si>
  <si>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</si>
  <si>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</si>
  <si>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</si>
  <si>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</si>
  <si>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</si>
  <si>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</si>
  <si>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</si>
  <si>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</si>
  <si>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</si>
  <si>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</si>
  <si>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</si>
  <si>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</si>
  <si>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</si>
  <si>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</si>
  <si>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</si>
  <si>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</si>
  <si>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</si>
  <si>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</si>
  <si>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</si>
  <si>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</si>
  <si>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</si>
  <si>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</si>
  <si>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</si>
  <si>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</si>
  <si>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</si>
  <si>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</si>
  <si>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</si>
  <si>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</si>
  <si>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</si>
  <si>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</si>
  <si>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</si>
  <si>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</si>
  <si>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</si>
  <si>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</si>
  <si>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</si>
  <si>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</si>
  <si>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</si>
  <si>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</si>
  <si>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</si>
  <si>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</si>
  <si>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</si>
  <si>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</si>
  <si>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</si>
  <si>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</si>
  <si>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</si>
  <si>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</si>
  <si>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</si>
  <si>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</si>
  <si>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</si>
  <si>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</si>
  <si>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</si>
  <si>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</si>
  <si>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</si>
  <si>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</si>
  <si>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</si>
  <si>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</si>
  <si>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</si>
  <si>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</si>
  <si>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</si>
  <si>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</si>
  <si>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</si>
  <si>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</si>
  <si>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</si>
  <si>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</si>
  <si>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</si>
  <si>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</si>
  <si>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</si>
  <si>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</si>
  <si>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</si>
  <si>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</si>
  <si>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</si>
  <si>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</si>
  <si>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</si>
  <si>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</si>
  <si>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</si>
  <si>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</si>
  <si>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</si>
  <si>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</si>
  <si>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</si>
  <si>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</si>
  <si>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</si>
  <si>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</si>
  <si>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</si>
  <si>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</si>
  <si>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</si>
  <si>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</si>
  <si>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</si>
  <si>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</si>
  <si>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</si>
  <si>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</si>
  <si>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</si>
  <si>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</si>
  <si>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</si>
  <si>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</si>
  <si>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</si>
  <si>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</si>
  <si>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</si>
  <si>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</si>
  <si>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</si>
  <si>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</si>
  <si>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</si>
  <si>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</si>
  <si>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</si>
  <si>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</si>
  <si>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</si>
  <si>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</si>
  <si>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</si>
  <si>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</si>
  <si>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</si>
  <si>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</si>
  <si>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</si>
  <si>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</si>
  <si>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</si>
  <si>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</si>
  <si>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</si>
  <si>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</si>
  <si>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</si>
  <si>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</si>
  <si>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</si>
  <si>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</si>
  <si>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</si>
  <si>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</si>
  <si>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</si>
  <si>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</si>
  <si>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</si>
  <si>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</si>
  <si>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</si>
  <si>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</si>
  <si>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</si>
  <si>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</si>
  <si>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</si>
  <si>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</si>
  <si>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</si>
  <si>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</si>
  <si>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</si>
  <si>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</si>
  <si>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</si>
  <si>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</si>
  <si>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</si>
  <si>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</si>
  <si>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</si>
  <si>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</si>
  <si>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</si>
  <si>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</si>
  <si>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</si>
  <si>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</si>
  <si>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</si>
  <si>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</si>
  <si>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</si>
  <si>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</si>
  <si>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</si>
  <si>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</si>
  <si>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</si>
  <si>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</si>
  <si>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</si>
  <si>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</si>
  <si>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</si>
  <si>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</si>
  <si>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</si>
  <si>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</si>
  <si>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</si>
  <si>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</si>
  <si>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</si>
  <si>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</si>
  <si>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</si>
  <si>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</si>
  <si>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</si>
  <si>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</si>
  <si>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</si>
  <si>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</si>
  <si>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</si>
  <si>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</si>
  <si>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</si>
  <si>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</si>
  <si>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</si>
  <si>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</si>
  <si>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</si>
  <si>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</si>
  <si>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</si>
  <si>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</si>
  <si>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</si>
  <si>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</si>
  <si>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</si>
  <si>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</si>
  <si>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</si>
  <si>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</si>
  <si>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</si>
  <si>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</si>
  <si>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</si>
  <si>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</si>
  <si>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</si>
  <si>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</si>
  <si>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</si>
  <si>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</si>
  <si>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</si>
  <si>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</si>
  <si>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</si>
  <si>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</si>
  <si>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</si>
  <si>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</si>
  <si>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</si>
  <si>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</si>
  <si>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</si>
  <si>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</si>
  <si>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</si>
  <si>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</si>
  <si>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</si>
  <si>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</si>
  <si>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</si>
  <si>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</si>
  <si>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</si>
  <si>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</si>
  <si>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</si>
  <si>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</si>
  <si>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</si>
  <si>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</si>
  <si>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</si>
  <si>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</si>
  <si>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</si>
  <si>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</si>
  <si>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</si>
  <si>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</si>
  <si>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</si>
  <si>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</si>
  <si>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</si>
  <si>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</si>
  <si>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</si>
  <si>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</si>
  <si>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</si>
  <si>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</si>
  <si>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</si>
  <si>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</si>
  <si>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</si>
  <si>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</si>
  <si>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</si>
  <si>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</si>
  <si>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</si>
  <si>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</si>
  <si>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</si>
  <si>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</si>
  <si>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</si>
  <si>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</si>
  <si>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</si>
  <si>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</si>
  <si>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</si>
  <si>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</si>
  <si>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</si>
  <si>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</si>
  <si>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</si>
  <si>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</si>
  <si>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</si>
  <si>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</si>
  <si>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</si>
  <si>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</si>
  <si>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</si>
  <si>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</si>
  <si>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</si>
  <si>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</si>
  <si>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</si>
  <si>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</si>
  <si>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</si>
  <si>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</si>
  <si>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</si>
  <si>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</si>
  <si>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</si>
  <si>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</si>
  <si>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</si>
  <si>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</si>
  <si>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</si>
  <si>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</si>
  <si>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</si>
  <si>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</si>
  <si>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</si>
  <si>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</si>
  <si>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</si>
  <si>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</si>
  <si>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</si>
  <si>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</si>
  <si>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</si>
  <si>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</si>
  <si>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</si>
  <si>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</si>
  <si>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</si>
  <si>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</si>
  <si>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</si>
  <si>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</si>
  <si>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</si>
  <si>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</si>
  <si>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</si>
  <si>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</si>
  <si>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</si>
  <si>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</si>
  <si>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</si>
  <si>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</si>
  <si>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</si>
  <si>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</si>
  <si>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</si>
  <si>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</si>
  <si>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</si>
  <si>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</si>
  <si>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</si>
  <si>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</si>
  <si>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</si>
  <si>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</si>
  <si>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</si>
  <si>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</si>
  <si>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</si>
  <si>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</si>
  <si>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</si>
  <si>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</si>
  <si>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</si>
  <si>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</si>
  <si>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</si>
  <si>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</si>
  <si>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</si>
  <si>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</si>
  <si>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</si>
  <si>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</si>
  <si>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</si>
  <si>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</si>
  <si>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</si>
  <si>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</si>
  <si>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</si>
  <si>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</si>
  <si>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</si>
  <si>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</si>
  <si>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</si>
  <si>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</si>
  <si>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</si>
  <si>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</si>
  <si>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</si>
  <si>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</si>
  <si>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</si>
  <si>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</si>
  <si>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</si>
  <si>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</si>
  <si>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</si>
  <si>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</si>
  <si>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</si>
  <si>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</si>
  <si>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</si>
  <si>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</si>
  <si>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</si>
  <si>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</si>
  <si>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</si>
  <si>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</si>
  <si>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</si>
  <si>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</si>
  <si>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</si>
  <si>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</si>
  <si>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</si>
  <si>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</si>
  <si>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</si>
  <si>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</si>
  <si>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</si>
  <si>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</si>
  <si>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</si>
  <si>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</si>
  <si>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</si>
  <si>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</si>
  <si>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</si>
  <si>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</si>
  <si>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</si>
  <si>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</si>
  <si>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</si>
  <si>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</si>
  <si>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</si>
  <si>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</si>
  <si>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</si>
  <si>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</si>
  <si>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</si>
  <si>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</si>
  <si>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</si>
  <si>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</si>
  <si>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</si>
  <si>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</si>
  <si>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</si>
  <si>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</si>
  <si>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</si>
  <si>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</si>
  <si>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</si>
  <si>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</si>
  <si>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</si>
  <si>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</si>
  <si>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</si>
  <si>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</si>
  <si>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</si>
  <si>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</si>
  <si>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</si>
  <si>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</si>
  <si>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</si>
  <si>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</si>
  <si>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</si>
  <si>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</si>
  <si>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</si>
  <si>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</si>
  <si>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</si>
  <si>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</si>
  <si>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</si>
  <si>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</si>
  <si>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</si>
  <si>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</si>
  <si>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</si>
  <si>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</si>
  <si>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</si>
  <si>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</si>
  <si>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</si>
  <si>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</si>
  <si>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</si>
  <si>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</si>
  <si>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</si>
  <si>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</si>
  <si>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</si>
  <si>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</si>
  <si>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</si>
  <si>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</si>
  <si>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</si>
  <si>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</si>
  <si>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</si>
  <si>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</si>
  <si>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</si>
  <si>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</si>
  <si>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</si>
  <si>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</si>
  <si>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</si>
  <si>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</si>
  <si>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</si>
  <si>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</si>
  <si>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</si>
  <si>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</si>
  <si>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</si>
  <si>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</si>
  <si>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</si>
  <si>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</si>
  <si>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</si>
  <si>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</si>
  <si>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</si>
  <si>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</si>
  <si>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</si>
  <si>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</si>
  <si>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</si>
  <si>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</si>
  <si>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</si>
  <si>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</si>
  <si>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</si>
  <si>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</si>
  <si>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</si>
  <si>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</si>
  <si>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</si>
  <si>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</si>
  <si>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</si>
  <si>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</si>
  <si>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</si>
  <si>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</si>
  <si>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</si>
  <si>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</si>
  <si>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</si>
  <si>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</si>
  <si>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</si>
  <si>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</si>
  <si>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</si>
  <si>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</si>
  <si>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</si>
  <si>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</si>
  <si>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</si>
  <si>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</si>
  <si>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</si>
  <si>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</si>
  <si>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</si>
  <si>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</si>
  <si>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</si>
  <si>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</si>
  <si>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</si>
  <si>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</si>
  <si>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</si>
  <si>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</si>
  <si>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</si>
  <si>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</si>
  <si>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</si>
  <si>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</si>
  <si>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</si>
  <si>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</si>
  <si>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</si>
  <si>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</si>
  <si>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</si>
  <si>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</si>
  <si>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</si>
  <si>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</si>
  <si>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</si>
  <si>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</si>
  <si>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</si>
  <si>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</si>
  <si>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</si>
  <si>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</si>
  <si>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</si>
  <si>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</si>
  <si>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</si>
  <si>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</si>
  <si>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</si>
  <si>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</si>
  <si>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</si>
  <si>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</si>
  <si>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</si>
  <si>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</si>
  <si>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</si>
  <si>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</si>
  <si>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</si>
  <si>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</si>
  <si>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</si>
  <si>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</si>
  <si>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</si>
  <si>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</si>
  <si>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</si>
  <si>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</si>
  <si>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</si>
  <si>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</si>
  <si>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</si>
  <si>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</si>
  <si>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</si>
  <si>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</si>
  <si>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</si>
  <si>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</si>
  <si>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</si>
  <si>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</si>
  <si>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</si>
  <si>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</si>
  <si>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</si>
  <si>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</si>
  <si>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</si>
  <si>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</si>
  <si>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</si>
  <si>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</si>
  <si>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</si>
  <si>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</si>
  <si>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</si>
  <si>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</si>
  <si>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</si>
  <si>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</si>
  <si>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</si>
  <si>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</si>
  <si>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</si>
  <si>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</si>
  <si>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</si>
  <si>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</si>
  <si>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</si>
  <si>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</si>
  <si>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</si>
  <si>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</si>
  <si>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</si>
  <si>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</si>
  <si>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</si>
  <si>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</si>
  <si>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</si>
  <si>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</si>
  <si>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</si>
  <si>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</si>
  <si>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</si>
  <si>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</si>
  <si>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</si>
  <si>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</si>
  <si>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</si>
  <si>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</si>
  <si>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</si>
  <si>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</si>
  <si>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</si>
  <si>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</si>
  <si>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</si>
  <si>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</si>
  <si>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</si>
  <si>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</si>
  <si>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</si>
  <si>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</si>
  <si>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</si>
  <si>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</si>
  <si>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</si>
  <si>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</si>
  <si>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</si>
  <si>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</si>
  <si>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</si>
  <si>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</si>
  <si>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</si>
  <si>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</si>
  <si>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</si>
  <si>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</si>
  <si>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</si>
  <si>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</si>
  <si>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</si>
  <si>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</si>
  <si>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</si>
  <si>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</si>
  <si>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</si>
  <si>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</si>
  <si>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</si>
  <si>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</si>
  <si>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</si>
  <si>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</si>
  <si>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</si>
  <si>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</si>
  <si>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</si>
  <si>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</si>
  <si>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</si>
  <si>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</si>
  <si>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</si>
  <si>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</si>
  <si>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</si>
  <si>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</si>
  <si>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</si>
  <si>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</si>
  <si>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</si>
  <si>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</si>
  <si>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</si>
  <si>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</si>
  <si>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</si>
  <si>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</si>
  <si>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</si>
  <si>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</si>
  <si>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</si>
  <si>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</si>
  <si>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</si>
  <si>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</si>
  <si>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</si>
  <si>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</si>
  <si>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</si>
  <si>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</si>
  <si>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</si>
  <si>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</si>
  <si>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</si>
  <si>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</si>
  <si>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</si>
  <si>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</si>
  <si>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</si>
  <si>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</si>
  <si>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</si>
  <si>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</si>
  <si>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</si>
  <si>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</si>
  <si>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</si>
  <si>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</si>
  <si>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</si>
  <si>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</si>
  <si>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</si>
  <si>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</si>
  <si>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</si>
  <si>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</si>
  <si>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</si>
  <si>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</si>
  <si>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</si>
  <si>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</si>
  <si>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</si>
  <si>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</si>
  <si>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</si>
  <si>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</si>
  <si>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</si>
  <si>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</si>
  <si>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</si>
  <si>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</si>
  <si>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</si>
  <si>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</si>
  <si>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</si>
  <si>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</si>
  <si>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</si>
  <si>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</si>
  <si>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</si>
  <si>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</si>
  <si>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</si>
  <si>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</si>
  <si>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</si>
  <si>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</si>
  <si>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</si>
  <si>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</si>
  <si>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</si>
  <si>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</si>
  <si>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</si>
  <si>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</si>
  <si>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</si>
  <si>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</si>
  <si>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</si>
  <si>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</si>
  <si>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</si>
  <si>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</si>
  <si>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</si>
  <si>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</si>
  <si>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</si>
  <si>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</si>
  <si>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</si>
  <si>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</si>
  <si>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</si>
  <si>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</si>
  <si>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</si>
  <si>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</si>
  <si>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</si>
  <si>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</si>
  <si>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</si>
  <si>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</si>
  <si>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</si>
  <si>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</si>
  <si>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</si>
  <si>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</si>
  <si>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</si>
  <si>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</si>
  <si>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</si>
  <si>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</si>
  <si>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</si>
  <si>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</si>
  <si>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</si>
  <si>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</si>
  <si>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</si>
  <si>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</si>
  <si>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</si>
  <si>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</si>
  <si>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</si>
  <si>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</si>
  <si>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</si>
  <si>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</si>
  <si>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</si>
  <si>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</si>
  <si>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</si>
  <si>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</si>
  <si>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</si>
  <si>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</si>
  <si>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</si>
  <si>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</si>
  <si>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</si>
  <si>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</si>
  <si>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</si>
  <si>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</si>
  <si>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</si>
  <si>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</si>
  <si>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</si>
  <si>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</si>
  <si>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</si>
  <si>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</si>
  <si>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</si>
  <si>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</si>
  <si>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</si>
  <si>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</si>
  <si>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</si>
  <si>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</si>
  <si>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</si>
  <si>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</si>
  <si>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</si>
  <si>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</si>
  <si>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</si>
  <si>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</si>
  <si>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</si>
  <si>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</si>
  <si>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</si>
  <si>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</si>
  <si>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</si>
  <si>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</si>
  <si>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</si>
  <si>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</si>
  <si>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</si>
  <si>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</si>
  <si>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</si>
  <si>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</si>
  <si>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</si>
  <si>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</si>
  <si>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</si>
  <si>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</si>
  <si>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</si>
  <si>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</si>
  <si>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</si>
  <si>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</si>
  <si>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</si>
  <si>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</si>
  <si>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</si>
  <si>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</si>
  <si>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</si>
  <si>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</si>
  <si>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</si>
  <si>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</si>
  <si>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</si>
  <si>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</si>
  <si>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</si>
  <si>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</si>
  <si>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</si>
  <si>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</si>
  <si>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</si>
  <si>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</si>
  <si>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</si>
  <si>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</si>
  <si>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</si>
  <si>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</si>
  <si>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</si>
  <si>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</si>
  <si>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</si>
  <si>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</si>
  <si>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</si>
  <si>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</si>
  <si>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</si>
  <si>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</si>
  <si>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</si>
  <si>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</si>
  <si>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</si>
  <si>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</si>
  <si>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</si>
  <si>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</si>
  <si>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</si>
  <si>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</si>
  <si>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</si>
  <si>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</si>
  <si>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</si>
  <si>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</si>
  <si>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</si>
  <si>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</si>
  <si>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</si>
  <si>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</si>
  <si>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</si>
  <si>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</si>
  <si>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</si>
  <si>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</si>
  <si>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</si>
  <si>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</si>
  <si>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</si>
  <si>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</si>
  <si>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</si>
  <si>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</si>
  <si>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</si>
  <si>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</si>
  <si>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</si>
  <si>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</si>
  <si>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</si>
  <si>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</si>
  <si>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</si>
  <si>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</si>
  <si>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</si>
  <si>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</si>
  <si>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</si>
  <si>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</si>
  <si>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</si>
  <si>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</si>
  <si>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</si>
  <si>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</si>
  <si>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</si>
  <si>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</si>
  <si>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</si>
  <si>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</si>
  <si>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</si>
  <si>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</si>
  <si>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</si>
  <si>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</si>
  <si>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</si>
  <si>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</si>
  <si>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</si>
  <si>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</si>
  <si>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</si>
  <si>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</si>
  <si>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</si>
  <si>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</si>
  <si>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</si>
  <si>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</si>
  <si>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</si>
  <si>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</si>
  <si>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</si>
  <si>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</si>
  <si>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</si>
  <si>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</si>
  <si>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</si>
  <si>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</si>
  <si>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</si>
  <si>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</si>
  <si>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</si>
  <si>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</si>
  <si>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</si>
  <si>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</si>
  <si>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</si>
  <si>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</si>
  <si>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</si>
  <si>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</si>
  <si>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</si>
  <si>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</si>
  <si>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</si>
  <si>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</si>
  <si>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</si>
  <si>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</si>
  <si>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</si>
  <si>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</si>
  <si>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</si>
  <si>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</si>
  <si>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</si>
  <si>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</si>
  <si>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</si>
  <si>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</si>
  <si>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</si>
  <si>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</si>
  <si>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</si>
  <si>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</si>
  <si>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</si>
  <si>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</si>
  <si>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</si>
  <si>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</si>
  <si>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</si>
  <si>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</si>
  <si>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</si>
  <si>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</si>
  <si>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</si>
  <si>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</si>
  <si>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</si>
  <si>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</si>
  <si>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</si>
  <si>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</si>
  <si>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</si>
  <si>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</si>
  <si>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</si>
  <si>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</si>
  <si>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</si>
  <si>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</si>
  <si>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</si>
  <si>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</si>
  <si>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</si>
  <si>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</si>
  <si>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</si>
  <si>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</si>
  <si>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</si>
  <si>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</si>
  <si>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</si>
  <si>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</si>
  <si>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</si>
  <si>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</si>
  <si>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</si>
  <si>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</si>
  <si>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</si>
  <si>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</si>
  <si>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</si>
  <si>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</si>
  <si>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</si>
  <si>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</si>
  <si>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</si>
  <si>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</si>
  <si>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</si>
  <si>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</si>
  <si>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</si>
  <si>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</si>
  <si>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</si>
  <si>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</si>
  <si>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</si>
  <si>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</si>
  <si>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</si>
  <si>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</si>
  <si>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</si>
  <si>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</si>
  <si>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</si>
  <si>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</si>
  <si>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</si>
  <si>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</si>
  <si>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</si>
  <si>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</si>
  <si>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</si>
  <si>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</si>
  <si>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</si>
  <si>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</si>
  <si>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</si>
  <si>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</si>
  <si>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</si>
  <si>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</si>
  <si>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</si>
  <si>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</si>
  <si>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</si>
  <si>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</si>
  <si>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</si>
  <si>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</si>
  <si>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</si>
  <si>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</si>
  <si>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</si>
  <si>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</si>
  <si>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</si>
  <si>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</si>
  <si>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</si>
  <si>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</si>
  <si>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</si>
  <si>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</si>
  <si>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</si>
  <si>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</si>
  <si>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</si>
  <si>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</si>
  <si>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</si>
  <si>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</si>
  <si>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</si>
  <si>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</si>
  <si>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</si>
  <si>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</si>
  <si>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</si>
  <si>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</si>
  <si>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</si>
  <si>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</si>
  <si>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</si>
  <si>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</si>
  <si>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</si>
  <si>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</si>
  <si>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</si>
  <si>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</si>
  <si>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</si>
  <si>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</si>
  <si>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</si>
  <si>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</si>
  <si>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</si>
  <si>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</si>
  <si>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</si>
  <si>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</si>
  <si>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</si>
  <si>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</si>
  <si>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</si>
  <si>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</si>
  <si>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</si>
  <si>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</si>
  <si>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</si>
  <si>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</si>
  <si>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</si>
  <si>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</si>
  <si>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</si>
  <si>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</si>
  <si>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</si>
  <si>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</si>
  <si>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</si>
  <si>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</si>
  <si>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</si>
  <si>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</si>
  <si>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</si>
  <si>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</si>
  <si>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</si>
  <si>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</si>
  <si>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</si>
  <si>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</si>
  <si>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</si>
  <si>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</si>
  <si>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</si>
  <si>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</si>
  <si>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</si>
  <si>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</si>
  <si>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</si>
  <si>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</si>
  <si>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</si>
  <si>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</si>
  <si>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</si>
  <si>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</si>
  <si>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</si>
  <si>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</si>
  <si>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</si>
  <si>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</si>
  <si>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</si>
  <si>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</si>
  <si>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</si>
  <si>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</si>
  <si>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</si>
  <si>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</si>
  <si>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</si>
  <si>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</si>
  <si>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</si>
  <si>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</si>
  <si>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</si>
  <si>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</si>
  <si>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</si>
  <si>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</si>
  <si>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</si>
  <si>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</si>
  <si>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</si>
  <si>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</si>
  <si>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</si>
  <si>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</si>
  <si>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</si>
  <si>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</si>
  <si>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</si>
  <si>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</si>
  <si>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</si>
  <si>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</si>
  <si>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</si>
  <si>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</si>
  <si>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</si>
  <si>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</si>
  <si>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</si>
  <si>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</si>
  <si>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</si>
  <si>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</si>
  <si>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</si>
  <si>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</si>
  <si>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</si>
  <si>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</si>
  <si>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</si>
  <si>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</si>
  <si>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</si>
  <si>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</si>
  <si>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</si>
  <si>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</si>
  <si>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</si>
  <si>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</si>
  <si>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</si>
  <si>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</si>
  <si>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</si>
  <si>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</si>
  <si>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</si>
  <si>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</si>
  <si>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</si>
  <si>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</si>
  <si>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</si>
  <si>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</si>
  <si>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</si>
  <si>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</si>
  <si>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</si>
  <si>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</si>
  <si>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</si>
  <si>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</si>
  <si>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</si>
  <si>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</si>
  <si>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</si>
  <si>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</si>
  <si>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</si>
  <si>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</si>
  <si>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</si>
  <si>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</si>
  <si>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</si>
  <si>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</si>
  <si>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</si>
  <si>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</si>
  <si>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</si>
  <si>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</si>
  <si>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</si>
  <si>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</si>
  <si>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</si>
  <si>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</si>
  <si>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</si>
  <si>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</si>
  <si>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</si>
  <si>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</si>
  <si>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</si>
  <si>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</si>
  <si>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</si>
  <si>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</si>
  <si>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</si>
  <si>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</si>
  <si>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</si>
  <si>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</si>
  <si>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</si>
  <si>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</si>
  <si>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</si>
  <si>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</si>
  <si>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</si>
  <si>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</si>
  <si>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</si>
  <si>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</si>
  <si>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</si>
  <si>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</si>
  <si>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</si>
  <si>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</si>
  <si>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</si>
  <si>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</si>
  <si>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</si>
  <si>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</si>
  <si>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</si>
  <si>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</si>
  <si>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</si>
  <si>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</si>
  <si>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</si>
  <si>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</si>
  <si>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</si>
  <si>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</si>
  <si>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</si>
  <si>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</si>
  <si>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</si>
  <si>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</si>
  <si>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</si>
  <si>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</si>
  <si>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</si>
  <si>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</si>
  <si>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</si>
  <si>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</si>
  <si>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</si>
  <si>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</si>
  <si>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</si>
  <si>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</si>
  <si>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</si>
  <si>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</si>
  <si>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</si>
  <si>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</si>
  <si>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</si>
  <si>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</si>
  <si>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</si>
  <si>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</si>
  <si>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</si>
  <si>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</si>
  <si>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</si>
  <si>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</si>
  <si>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</si>
  <si>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</si>
  <si>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</si>
  <si>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</si>
  <si>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</si>
  <si>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</si>
  <si>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</si>
  <si>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</si>
  <si>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</si>
  <si>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</si>
  <si>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</si>
  <si>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</si>
  <si>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</si>
  <si>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</si>
  <si>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</si>
  <si>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</si>
  <si>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</si>
  <si>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</si>
  <si>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</si>
  <si>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</si>
  <si>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</si>
  <si>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</si>
  <si>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</si>
  <si>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</si>
  <si>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</si>
  <si>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</si>
  <si>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</si>
  <si>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</si>
  <si>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</si>
  <si>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</si>
  <si>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</si>
  <si>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</si>
  <si>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</si>
  <si>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</si>
  <si>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</si>
  <si>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</si>
  <si>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</si>
  <si>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</si>
  <si>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</si>
  <si>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</si>
  <si>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</si>
  <si>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</si>
  <si>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</si>
  <si>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</si>
  <si>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</si>
  <si>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</si>
  <si>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</si>
  <si>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</si>
  <si>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</si>
  <si>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</si>
  <si>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</si>
  <si>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</si>
  <si>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</si>
  <si>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</si>
  <si>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</si>
  <si>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</si>
  <si>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</si>
  <si>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</si>
  <si>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</si>
  <si>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</si>
  <si>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</si>
  <si>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</si>
  <si>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</si>
  <si>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</si>
  <si>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</si>
  <si>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</si>
  <si>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</si>
  <si>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</si>
  <si>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</si>
  <si>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</si>
  <si>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</si>
  <si>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</si>
  <si>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</si>
  <si>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</si>
  <si>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</si>
  <si>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</si>
  <si>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</si>
  <si>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</si>
  <si>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</si>
  <si>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</si>
  <si>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</si>
  <si>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</si>
  <si>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</si>
  <si>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</si>
  <si>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</si>
  <si>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</si>
  <si>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</si>
  <si>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</si>
  <si>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</si>
  <si>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</si>
  <si>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</si>
  <si>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</si>
  <si>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</si>
  <si>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</si>
  <si>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</si>
  <si>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</si>
  <si>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</si>
  <si>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</si>
  <si>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</si>
  <si>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</si>
  <si>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</si>
  <si>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</si>
  <si>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</si>
  <si>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</si>
  <si>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</si>
  <si>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</si>
  <si>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</si>
  <si>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</si>
  <si>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</si>
  <si>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</si>
  <si>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</si>
  <si>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</si>
  <si>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</si>
  <si>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</si>
  <si>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</si>
  <si>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</si>
  <si>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</si>
  <si>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</si>
  <si>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</si>
  <si>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</si>
  <si>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</si>
  <si>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</si>
  <si>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</si>
  <si>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</si>
  <si>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</si>
  <si>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</si>
  <si>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</si>
  <si>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</si>
  <si>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</si>
  <si>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</si>
  <si>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</si>
  <si>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</si>
  <si>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</si>
  <si>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</si>
  <si>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</si>
  <si>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</si>
  <si>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</si>
  <si>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</si>
  <si>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</si>
  <si>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</si>
  <si>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</si>
  <si>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</si>
  <si>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</si>
  <si>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</si>
  <si>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</si>
  <si>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</si>
  <si>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</si>
  <si>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</si>
  <si>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</si>
  <si>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</si>
  <si>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</si>
  <si>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</si>
  <si>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</si>
  <si>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</si>
  <si>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</si>
  <si>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</si>
  <si>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</si>
  <si>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</si>
  <si>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</si>
  <si>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</si>
  <si>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</si>
  <si>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</si>
  <si>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</si>
  <si>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</si>
  <si>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</si>
  <si>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</si>
  <si>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</si>
  <si>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</si>
  <si>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</si>
  <si>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</si>
  <si>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</si>
  <si>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</si>
  <si>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</si>
  <si>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</si>
  <si>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</si>
  <si>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</si>
  <si>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</si>
  <si>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</si>
  <si>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</si>
  <si>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</si>
  <si>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</si>
  <si>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</si>
  <si>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</si>
  <si>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</si>
  <si>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</si>
  <si>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</si>
  <si>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</si>
  <si>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</si>
  <si>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</si>
  <si>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</si>
  <si>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</si>
  <si>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</si>
  <si>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</si>
  <si>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</si>
  <si>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</si>
  <si>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</si>
  <si>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</si>
  <si>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</si>
  <si>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</si>
  <si>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</si>
  <si>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</si>
  <si>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</si>
  <si>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</si>
  <si>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</si>
  <si>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</si>
  <si>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</si>
  <si>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</si>
  <si>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</si>
  <si>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</si>
  <si>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</si>
  <si>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</si>
  <si>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</si>
  <si>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</si>
  <si>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</si>
  <si>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</si>
  <si>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</si>
  <si>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</si>
  <si>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</si>
  <si>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</si>
  <si>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</si>
  <si>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</si>
  <si>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</si>
  <si>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</si>
  <si>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</si>
  <si>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</si>
  <si>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</si>
  <si>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</si>
  <si>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</si>
  <si>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</si>
  <si>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</si>
  <si>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</si>
  <si>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</si>
  <si>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</si>
  <si>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</si>
  <si>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</si>
  <si>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</si>
  <si>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</si>
  <si>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</si>
  <si>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</si>
  <si>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</si>
  <si>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</si>
  <si>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</si>
  <si>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</si>
  <si>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</si>
  <si>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</si>
  <si>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</si>
  <si>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</si>
  <si>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</si>
  <si>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</si>
  <si>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</si>
  <si>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</si>
  <si>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</si>
  <si>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</si>
  <si>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</si>
  <si>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</si>
  <si>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</si>
  <si>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</si>
  <si>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</si>
  <si>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</si>
  <si>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</si>
  <si>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</si>
  <si>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</si>
  <si>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</si>
  <si>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</si>
  <si>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</si>
  <si>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</si>
  <si>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</si>
  <si>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</si>
  <si>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</si>
  <si>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</si>
  <si>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</si>
  <si>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</si>
  <si>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</si>
  <si>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</si>
  <si>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</si>
  <si>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</si>
  <si>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</si>
  <si>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</si>
  <si>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</si>
  <si>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</si>
  <si>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</si>
  <si>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</si>
  <si>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</si>
  <si>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</si>
  <si>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</si>
  <si>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</si>
  <si>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</si>
  <si>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</si>
  <si>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</si>
  <si>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</si>
  <si>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</si>
  <si>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</si>
  <si>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</si>
  <si>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</si>
  <si>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</si>
  <si>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</si>
  <si>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</si>
  <si>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</si>
  <si>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</si>
  <si>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</si>
  <si>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</si>
  <si>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</si>
  <si>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</si>
  <si>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</si>
  <si>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</si>
  <si>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</si>
  <si>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</si>
  <si>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</si>
  <si>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</si>
  <si>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</si>
  <si>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</si>
  <si>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</si>
  <si>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</si>
  <si>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</si>
  <si>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</si>
  <si>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</si>
  <si>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</si>
  <si>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</si>
  <si>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</si>
  <si>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</si>
  <si>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</si>
  <si>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</si>
  <si>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</si>
  <si>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</si>
  <si>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</si>
  <si>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</si>
  <si>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</si>
  <si>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</si>
  <si>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</si>
  <si>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</si>
  <si>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</si>
  <si>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</si>
  <si>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</si>
  <si>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</si>
  <si>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</si>
  <si>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</si>
  <si>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</si>
  <si>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</si>
  <si>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</si>
  <si>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</si>
  <si>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</si>
  <si>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</si>
  <si>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</si>
  <si>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</si>
  <si>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</si>
  <si>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</si>
  <si>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</si>
  <si>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</si>
  <si>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</si>
  <si>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</si>
  <si>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</si>
  <si>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</si>
  <si>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</si>
  <si>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</si>
  <si>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</si>
  <si>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</si>
  <si>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</si>
  <si>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</si>
  <si>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</si>
  <si>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</si>
  <si>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</si>
  <si>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</si>
  <si>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</si>
  <si>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</si>
  <si>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</si>
  <si>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</si>
  <si>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</si>
  <si>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</si>
  <si>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</si>
  <si>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</si>
  <si>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</si>
  <si>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</si>
  <si>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</si>
  <si>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</si>
  <si>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</si>
  <si>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</si>
  <si>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</si>
  <si>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</si>
  <si>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</si>
  <si>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</si>
  <si>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</si>
  <si>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</si>
  <si>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</si>
  <si>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</si>
  <si>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</si>
  <si>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</si>
  <si>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</si>
  <si>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</si>
  <si>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</si>
  <si>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</si>
  <si>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</si>
  <si>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</si>
  <si>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</si>
  <si>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</si>
  <si>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</si>
  <si>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</si>
  <si>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</si>
  <si>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</si>
  <si>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</si>
  <si>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</si>
  <si>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</si>
  <si>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</si>
  <si>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</si>
  <si>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</si>
  <si>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</si>
  <si>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</si>
  <si>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</si>
  <si>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</si>
  <si>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</si>
  <si>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</si>
  <si>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</si>
  <si>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</si>
  <si>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</si>
  <si>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</si>
  <si>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</si>
  <si>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</si>
  <si>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</si>
  <si>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</si>
  <si>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</si>
  <si>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</si>
  <si>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</si>
  <si>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</si>
  <si>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</si>
  <si>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</si>
  <si>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</si>
  <si>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</si>
  <si>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</si>
  <si>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</si>
  <si>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</si>
  <si>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</si>
  <si>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</si>
  <si>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</si>
  <si>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</si>
  <si>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</si>
  <si>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</si>
  <si>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</si>
  <si>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</si>
  <si>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</si>
  <si>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</si>
  <si>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</si>
  <si>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</si>
  <si>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</si>
  <si>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</si>
  <si>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</si>
  <si>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</si>
  <si>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</si>
  <si>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</si>
  <si>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</si>
  <si>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</si>
  <si>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</si>
  <si>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</si>
  <si>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</si>
  <si>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</si>
  <si>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</si>
  <si>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</si>
  <si>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</si>
  <si>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</si>
  <si>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</si>
  <si>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</si>
  <si>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</si>
  <si>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</si>
  <si>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</si>
  <si>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</si>
  <si>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</si>
  <si>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</si>
  <si>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</si>
  <si>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</si>
  <si>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</si>
  <si>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</si>
  <si>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</si>
  <si>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</si>
  <si>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</si>
  <si>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</si>
  <si>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</si>
  <si>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</si>
  <si>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</si>
  <si>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</si>
  <si>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</si>
  <si>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</si>
  <si>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</si>
  <si>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</si>
  <si>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</si>
  <si>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</si>
  <si>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</si>
  <si>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</si>
  <si>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</si>
  <si>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</si>
  <si>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</si>
  <si>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</si>
  <si>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</si>
  <si>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</si>
  <si>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</si>
  <si>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</si>
  <si>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</si>
  <si>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</si>
  <si>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</si>
  <si>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</si>
  <si>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</si>
  <si>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</si>
  <si>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</si>
  <si>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</si>
  <si>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</si>
  <si>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</si>
  <si>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</si>
  <si>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</si>
  <si>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</si>
  <si>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</si>
  <si>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</si>
  <si>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</si>
  <si>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</si>
  <si>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</si>
  <si>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</si>
  <si>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</si>
  <si>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</si>
  <si>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</si>
  <si>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</si>
  <si>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</si>
  <si>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</si>
  <si>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</si>
  <si>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</si>
  <si>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</si>
  <si>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</si>
  <si>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</si>
  <si>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</si>
  <si>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</si>
  <si>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</si>
  <si>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</si>
  <si>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</si>
  <si>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</si>
  <si>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</si>
  <si>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</si>
  <si>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</si>
  <si>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</si>
  <si>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</si>
  <si>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</si>
  <si>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</si>
  <si>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</si>
  <si>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</si>
  <si>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</si>
  <si>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</si>
  <si>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</si>
  <si>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</si>
  <si>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</si>
  <si>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</si>
  <si>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</si>
  <si>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</si>
  <si>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</si>
  <si>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</si>
  <si>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</si>
  <si>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</si>
  <si>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</si>
  <si>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</si>
  <si>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</si>
  <si>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</si>
  <si>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</si>
  <si>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</si>
  <si>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</si>
  <si>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</si>
  <si>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</si>
  <si>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</si>
  <si>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</si>
  <si>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</si>
  <si>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</si>
  <si>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</si>
  <si>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</si>
  <si>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</si>
  <si>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</si>
  <si>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</si>
  <si>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</si>
  <si>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</si>
  <si>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</si>
  <si>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</si>
  <si>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</si>
  <si>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</si>
  <si>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</si>
  <si>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</si>
  <si>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</si>
  <si>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</si>
  <si>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</si>
  <si>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</si>
  <si>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</si>
  <si>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</si>
  <si>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</si>
  <si>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</si>
  <si>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</si>
  <si>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</si>
  <si>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</si>
  <si>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</si>
  <si>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</si>
  <si>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</si>
  <si>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</si>
  <si>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</si>
  <si>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</si>
  <si>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</si>
  <si>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</si>
  <si>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</si>
  <si>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</si>
  <si>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</si>
  <si>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</si>
  <si>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</si>
  <si>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</si>
  <si>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</si>
  <si>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</si>
  <si>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</si>
  <si>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</si>
  <si>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</si>
  <si>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</si>
  <si>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</si>
  <si>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</si>
  <si>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</si>
  <si>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</si>
  <si>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</si>
  <si>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</si>
  <si>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</si>
  <si>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</si>
  <si>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</si>
  <si>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</si>
  <si>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</si>
  <si>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</si>
  <si>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</si>
  <si>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</si>
  <si>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</si>
  <si>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</si>
  <si>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</si>
  <si>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</si>
  <si>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</si>
  <si>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</si>
  <si>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</si>
  <si>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</si>
  <si>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</si>
  <si>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</si>
  <si>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</si>
  <si>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</si>
  <si>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</si>
  <si>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</si>
  <si>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</si>
  <si>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</si>
  <si>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</si>
  <si>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</si>
  <si>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</si>
  <si>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</si>
  <si>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</si>
  <si>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</si>
  <si>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</si>
  <si>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</si>
  <si>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</si>
  <si>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</si>
  <si>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</si>
  <si>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</si>
  <si>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</si>
  <si>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</si>
  <si>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</si>
  <si>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</si>
  <si>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</si>
  <si>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</si>
  <si>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</si>
  <si>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</si>
  <si>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</si>
  <si>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</si>
  <si>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</si>
  <si>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</si>
  <si>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</si>
  <si>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</si>
  <si>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</si>
  <si>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</si>
  <si>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</si>
  <si>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</si>
  <si>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</si>
  <si>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</si>
  <si>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</si>
  <si>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</si>
  <si>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</si>
  <si>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</si>
  <si>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</si>
  <si>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</si>
  <si>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</si>
  <si>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</si>
  <si>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</si>
  <si>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</si>
  <si>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</si>
  <si>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</si>
  <si>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</si>
  <si>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</si>
  <si>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</si>
  <si>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</si>
  <si>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</si>
  <si>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</si>
  <si>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</si>
  <si>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</si>
  <si>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</si>
  <si>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</si>
  <si>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</si>
  <si>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</si>
  <si>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</si>
  <si>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</si>
  <si>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</si>
  <si>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</si>
  <si>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</si>
  <si>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</si>
  <si>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</si>
  <si>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</si>
  <si>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</si>
  <si>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</si>
  <si>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</si>
  <si>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</si>
  <si>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</si>
  <si>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</si>
  <si>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</si>
  <si>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</si>
  <si>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</si>
  <si>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</si>
  <si>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</si>
  <si>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</si>
  <si>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</si>
  <si>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</si>
  <si>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</si>
  <si>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</si>
  <si>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</si>
  <si>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</si>
  <si>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</si>
  <si>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</si>
  <si>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</si>
  <si>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</si>
  <si>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</si>
  <si>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</si>
  <si>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</si>
  <si>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</si>
  <si>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</si>
  <si>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</si>
  <si>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</si>
  <si>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</si>
  <si>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</si>
  <si>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</si>
  <si>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</si>
  <si>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</si>
  <si>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</si>
  <si>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</si>
  <si>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</si>
  <si>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</si>
  <si>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</si>
  <si>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</si>
  <si>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</si>
  <si>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</si>
  <si>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</si>
  <si>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</si>
  <si>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</si>
  <si>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</si>
  <si>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</si>
  <si>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</si>
  <si>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</si>
  <si>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</si>
  <si>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</si>
  <si>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</si>
  <si>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</si>
  <si>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</si>
  <si>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</si>
  <si>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</si>
  <si>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</si>
  <si>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</si>
  <si>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</si>
  <si>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</si>
  <si>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</si>
  <si>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</si>
  <si>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</si>
  <si>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</si>
  <si>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</si>
  <si>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</si>
  <si>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</si>
  <si>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</si>
  <si>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</si>
  <si>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</si>
  <si>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</si>
  <si>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</si>
  <si>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</si>
  <si>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</si>
  <si>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</si>
  <si>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</si>
  <si>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</si>
  <si>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</si>
  <si>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</si>
  <si>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</si>
  <si>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</si>
  <si>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</si>
  <si>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</si>
  <si>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</si>
  <si>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</si>
  <si>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</si>
  <si>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</si>
  <si>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</si>
  <si>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</si>
  <si>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</si>
  <si>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</si>
  <si>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</si>
  <si>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</si>
  <si>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</si>
  <si>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</si>
  <si>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</si>
  <si>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</si>
  <si>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</si>
  <si>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</si>
  <si>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</si>
  <si>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</si>
  <si>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</si>
  <si>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</si>
  <si>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</si>
  <si>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</si>
  <si>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</si>
  <si>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</si>
  <si>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</si>
  <si>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</si>
  <si>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</si>
  <si>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</si>
  <si>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</si>
  <si>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</si>
  <si>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</si>
  <si>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</si>
  <si>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</si>
  <si>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</si>
  <si>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</si>
  <si>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</si>
  <si>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</si>
  <si>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</si>
  <si>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</si>
  <si>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</si>
  <si>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</si>
  <si>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</si>
  <si>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</si>
  <si>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</si>
  <si>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</si>
  <si>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</si>
  <si>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</si>
  <si>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</si>
  <si>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</si>
  <si>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</si>
  <si>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</si>
  <si>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</si>
  <si>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</si>
  <si>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</si>
  <si>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</si>
  <si>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</si>
  <si>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</si>
  <si>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</si>
  <si>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</si>
  <si>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</si>
  <si>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</si>
  <si>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</si>
  <si>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</si>
  <si>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</si>
  <si>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</si>
  <si>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</si>
  <si>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</si>
  <si>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</si>
  <si>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</si>
  <si>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</si>
  <si>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</si>
  <si>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</si>
  <si>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</si>
  <si>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</si>
  <si>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</si>
  <si>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</si>
  <si>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</si>
  <si>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</si>
  <si>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</si>
  <si>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</si>
  <si>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</si>
  <si>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</si>
  <si>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</si>
  <si>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</si>
  <si>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</si>
  <si>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</si>
  <si>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</si>
  <si>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</si>
  <si>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</si>
  <si>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</si>
  <si>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</si>
  <si>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</si>
  <si>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</si>
  <si>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</si>
  <si>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</si>
  <si>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</si>
  <si>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</si>
  <si>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</si>
  <si>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</si>
  <si>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</si>
  <si>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</si>
  <si>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</si>
  <si>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</si>
  <si>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</si>
  <si>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</si>
  <si>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</si>
  <si>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</si>
  <si>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</si>
  <si>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</si>
  <si>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</si>
  <si>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</si>
  <si>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</si>
  <si>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</si>
  <si>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</si>
  <si>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</si>
  <si>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</si>
  <si>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</si>
  <si>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</si>
  <si>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</si>
  <si>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</si>
  <si>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</si>
  <si>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</si>
  <si>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</si>
  <si>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</si>
  <si>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</si>
  <si>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</si>
  <si>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</si>
  <si>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</si>
  <si>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</si>
  <si>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</si>
  <si>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</si>
  <si>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</si>
  <si>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</si>
  <si>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</si>
  <si>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</si>
  <si>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</si>
  <si>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</si>
  <si>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</si>
  <si>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</si>
  <si>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</si>
  <si>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</si>
  <si>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</si>
  <si>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</si>
  <si>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</si>
  <si>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</si>
  <si>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</si>
  <si>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</si>
  <si>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</si>
  <si>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</si>
  <si>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</si>
  <si>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</si>
  <si>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</si>
  <si>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</si>
  <si>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</si>
  <si>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</si>
  <si>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</si>
  <si>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</si>
  <si>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</si>
  <si>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</si>
  <si>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</si>
  <si>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</si>
  <si>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</si>
  <si>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</si>
  <si>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</si>
  <si>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</si>
  <si>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</si>
  <si>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</si>
  <si>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</si>
  <si>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</si>
  <si>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</si>
  <si>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</si>
  <si>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</si>
  <si>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</si>
  <si>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</si>
  <si>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</si>
  <si>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</si>
  <si>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</si>
  <si>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</si>
  <si>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</si>
  <si>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</si>
  <si>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</si>
  <si>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</si>
  <si>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</si>
  <si>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</si>
  <si>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</si>
  <si>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</si>
  <si>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</si>
  <si>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</si>
  <si>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</si>
  <si>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</si>
  <si>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</si>
  <si>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</si>
  <si>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</si>
  <si>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</si>
  <si>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</si>
  <si>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</si>
  <si>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</si>
  <si>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</si>
  <si>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</si>
  <si>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</si>
  <si>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</si>
  <si>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</si>
  <si>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</si>
  <si>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</si>
  <si>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</si>
  <si>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</si>
  <si>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</si>
  <si>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</si>
  <si>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</si>
  <si>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</si>
  <si>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</si>
  <si>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</si>
  <si>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</si>
  <si>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</si>
  <si>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</si>
  <si>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</si>
  <si>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</si>
  <si>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</si>
  <si>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</si>
  <si>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</si>
  <si>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</si>
  <si>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</si>
  <si>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</si>
  <si>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</si>
  <si>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</si>
  <si>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</si>
  <si>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</si>
  <si>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</si>
  <si>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</si>
  <si>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</si>
  <si>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</si>
  <si>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</si>
  <si>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</si>
  <si>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</si>
  <si>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</si>
  <si>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</si>
  <si>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</si>
  <si>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</si>
  <si>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</si>
  <si>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</si>
  <si>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</si>
  <si>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</si>
  <si>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</si>
  <si>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</si>
  <si>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</si>
  <si>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</si>
  <si>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</si>
  <si>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</si>
  <si>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</si>
  <si>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</si>
  <si>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</si>
  <si>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</si>
  <si>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</si>
  <si>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</si>
  <si>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</si>
  <si>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</si>
  <si>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</si>
  <si>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</si>
  <si>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</si>
  <si>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</si>
  <si>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</si>
  <si>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</si>
  <si>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</si>
  <si>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</si>
  <si>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</si>
  <si>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</si>
  <si>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</si>
  <si>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</si>
  <si>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</si>
  <si>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</si>
  <si>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</si>
  <si>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</si>
  <si>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</si>
  <si>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</si>
  <si>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</si>
  <si>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</si>
  <si>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</si>
  <si>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</si>
  <si>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</si>
  <si>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</si>
  <si>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</si>
  <si>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</si>
  <si>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</si>
  <si>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</si>
  <si>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</si>
  <si>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</si>
  <si>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</si>
  <si>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</si>
  <si>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</si>
  <si>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</si>
  <si>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</si>
  <si>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</si>
  <si>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</si>
  <si>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</si>
  <si>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</si>
  <si>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</si>
  <si>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</si>
  <si>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</si>
  <si>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</si>
  <si>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</si>
  <si>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</si>
  <si>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</si>
  <si>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</si>
  <si>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</si>
  <si>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</si>
  <si>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</si>
  <si>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</si>
  <si>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</si>
  <si>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</si>
  <si>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</si>
  <si>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</si>
  <si>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</si>
  <si>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</si>
  <si>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</si>
  <si>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</si>
  <si>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</si>
  <si>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</si>
  <si>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</si>
  <si>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</si>
  <si>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</si>
  <si>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</si>
  <si>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</si>
  <si>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</si>
  <si>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</si>
  <si>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</si>
  <si>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</si>
  <si>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</si>
  <si>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</si>
  <si>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</si>
  <si>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</si>
  <si>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</si>
  <si>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</si>
  <si>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</si>
  <si>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</si>
  <si>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</si>
  <si>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</si>
  <si>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</si>
  <si>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</si>
  <si>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</si>
  <si>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</si>
  <si>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</si>
  <si>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</si>
  <si>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</si>
  <si>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</si>
  <si>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</si>
  <si>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</si>
  <si>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</si>
  <si>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</si>
  <si>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</si>
  <si>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</si>
  <si>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</si>
  <si>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</si>
  <si>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</si>
  <si>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</si>
  <si>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</si>
  <si>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</si>
  <si>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</si>
  <si>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</si>
  <si>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</si>
  <si>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</si>
  <si>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</si>
  <si>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</si>
  <si>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</si>
  <si>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</si>
  <si>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</si>
  <si>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</si>
  <si>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</si>
  <si>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</si>
  <si>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</si>
  <si>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</si>
  <si>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</si>
  <si>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</si>
  <si>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</si>
  <si>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</si>
  <si>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</si>
  <si>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</si>
  <si>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</si>
  <si>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</si>
  <si>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</si>
  <si>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</si>
  <si>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</si>
  <si>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</si>
  <si>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</si>
  <si>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</si>
  <si>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</si>
  <si>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</si>
  <si>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</si>
  <si>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</si>
  <si>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</si>
  <si>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</si>
  <si>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</si>
  <si>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</si>
  <si>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</si>
  <si>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</si>
  <si>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</si>
  <si>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</si>
  <si>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</si>
  <si>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</si>
  <si>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</si>
  <si>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</si>
  <si>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</si>
  <si>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</si>
  <si>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</si>
  <si>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</si>
  <si>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</si>
  <si>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</si>
  <si>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</si>
  <si>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</si>
  <si>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</si>
  <si>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</si>
  <si>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</si>
  <si>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</si>
  <si>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</si>
  <si>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</si>
  <si>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</si>
  <si>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</si>
  <si>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</si>
  <si>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</si>
  <si>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</si>
  <si>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</si>
  <si>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</si>
  <si>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</si>
  <si>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</si>
  <si>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</si>
  <si>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</si>
  <si>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</si>
  <si>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</si>
  <si>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</si>
  <si>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</si>
  <si>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</si>
  <si>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</si>
  <si>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</si>
  <si>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</si>
  <si>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</si>
  <si>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</si>
  <si>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</si>
  <si>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</si>
  <si>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</si>
  <si>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</si>
  <si>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</si>
  <si>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</si>
  <si>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</si>
  <si>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</si>
  <si>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</si>
  <si>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</si>
  <si>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</si>
  <si>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</si>
  <si>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</si>
  <si>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</si>
  <si>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</si>
  <si>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</si>
  <si>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</si>
  <si>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</si>
  <si>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</si>
  <si>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</si>
  <si>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</si>
  <si>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</si>
  <si>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</si>
  <si>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</si>
  <si>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</si>
  <si>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</si>
  <si>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</si>
  <si>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</si>
  <si>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</si>
  <si>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</si>
  <si>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</si>
  <si>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</si>
  <si>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</si>
  <si>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</si>
  <si>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</si>
  <si>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</si>
  <si>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</si>
  <si>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</si>
  <si>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</si>
  <si>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</si>
  <si>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</si>
  <si>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</si>
  <si>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</si>
  <si>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</si>
  <si>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</si>
  <si>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</si>
  <si>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</si>
  <si>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</si>
  <si>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</si>
  <si>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</si>
  <si>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</si>
  <si>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</si>
  <si>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</si>
  <si>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</si>
  <si>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</si>
  <si>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</si>
  <si>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</si>
  <si>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</si>
  <si>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</si>
  <si>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</si>
  <si>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</si>
  <si>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</si>
  <si>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</si>
  <si>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</si>
  <si>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</si>
  <si>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</si>
  <si>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</si>
  <si>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</si>
  <si>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</si>
  <si>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</si>
  <si>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</si>
  <si>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</si>
  <si>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</si>
  <si>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</si>
  <si>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</si>
  <si>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</si>
  <si>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</si>
  <si>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</si>
  <si>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</si>
  <si>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</si>
  <si>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</si>
  <si>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</si>
  <si>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</si>
  <si>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</si>
  <si>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</si>
  <si>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</si>
  <si>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</si>
  <si>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</si>
  <si>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</si>
  <si>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</si>
  <si>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</si>
  <si>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</si>
  <si>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</si>
  <si>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</si>
  <si>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</si>
  <si>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</si>
  <si>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</si>
  <si>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</si>
  <si>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</si>
  <si>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</si>
  <si>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</si>
  <si>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</si>
  <si>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</si>
  <si>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</si>
  <si>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</si>
  <si>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</si>
  <si>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</si>
  <si>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</si>
  <si>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</si>
  <si>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</si>
  <si>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</si>
  <si>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</si>
  <si>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</si>
  <si>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</si>
  <si>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</si>
  <si>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</si>
  <si>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</si>
  <si>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</si>
  <si>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</si>
  <si>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</si>
  <si>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</si>
  <si>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</si>
  <si>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</si>
  <si>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</si>
  <si>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</si>
  <si>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</si>
  <si>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</si>
  <si>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</si>
  <si>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</si>
  <si>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</si>
  <si>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</si>
  <si>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</si>
  <si>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</si>
  <si>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</si>
  <si>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</si>
  <si>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</si>
  <si>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</si>
  <si>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</si>
  <si>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</si>
  <si>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</si>
  <si>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</si>
  <si>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</si>
  <si>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</si>
  <si>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</si>
  <si>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</si>
  <si>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</si>
  <si>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</si>
  <si>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</si>
  <si>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</si>
  <si>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</si>
  <si>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</si>
  <si>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</si>
  <si>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</si>
  <si>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</si>
  <si>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</si>
  <si>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</si>
  <si>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</si>
  <si>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</si>
  <si>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</si>
  <si>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</si>
  <si>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</si>
  <si>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</si>
  <si>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</si>
  <si>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</si>
  <si>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</si>
  <si>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</si>
  <si>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</si>
  <si>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</si>
  <si>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</si>
  <si>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</si>
  <si>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</si>
  <si>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</si>
  <si>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</si>
  <si>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</si>
  <si>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</si>
  <si>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</si>
  <si>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</si>
  <si>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</si>
  <si>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</si>
  <si>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</si>
  <si>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</si>
  <si>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</si>
  <si>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</si>
  <si>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</si>
  <si>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</si>
  <si>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</si>
  <si>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</si>
  <si>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</si>
  <si>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</si>
  <si>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</si>
  <si>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</si>
  <si>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</si>
  <si>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</si>
  <si>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</si>
  <si>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</si>
  <si>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</si>
  <si>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</si>
  <si>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</si>
  <si>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</si>
  <si>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</si>
  <si>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</si>
  <si>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</si>
  <si>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</si>
  <si>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</si>
  <si>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</si>
  <si>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</si>
  <si>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</si>
  <si>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</si>
  <si>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</si>
  <si>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</si>
  <si>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</si>
  <si>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</si>
  <si>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</si>
  <si>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</si>
  <si>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</si>
  <si>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</si>
  <si>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</si>
  <si>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</si>
  <si>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</si>
  <si>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</si>
  <si>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</si>
  <si>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</si>
  <si>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</si>
  <si>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</si>
  <si>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</si>
  <si>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</si>
  <si>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</si>
  <si>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</si>
  <si>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</si>
  <si>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</si>
  <si>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</si>
  <si>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</si>
  <si>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</si>
  <si>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</si>
  <si>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</si>
  <si>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</si>
  <si>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</si>
  <si>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</si>
  <si>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</si>
  <si>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</si>
  <si>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</si>
  <si>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</si>
  <si>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</si>
  <si>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</si>
  <si>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</si>
  <si>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</si>
  <si>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</si>
  <si>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</si>
  <si>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</si>
  <si>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</si>
  <si>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</si>
  <si>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</si>
  <si>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</si>
  <si>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</si>
  <si>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</si>
  <si>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</si>
  <si>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</si>
  <si>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</si>
  <si>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</si>
  <si>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</si>
  <si>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</si>
  <si>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</si>
  <si>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</si>
  <si>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</si>
  <si>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</si>
  <si>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</si>
  <si>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</si>
  <si>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</si>
  <si>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</si>
  <si>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</si>
  <si>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</si>
  <si>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</si>
  <si>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</si>
  <si>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</si>
  <si>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</si>
  <si>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</si>
  <si>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</si>
  <si>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</si>
  <si>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</si>
  <si>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</si>
  <si>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</si>
  <si>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</si>
  <si>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</si>
  <si>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</si>
  <si>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</si>
  <si>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</si>
  <si>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</si>
  <si>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</si>
  <si>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</si>
  <si>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</si>
  <si>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</si>
  <si>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</si>
  <si>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</si>
  <si>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</si>
  <si>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</si>
  <si>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</si>
  <si>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</si>
  <si>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</si>
  <si>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</si>
  <si>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</si>
  <si>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</si>
  <si>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</si>
  <si>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</si>
  <si>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</si>
  <si>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</si>
  <si>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</si>
  <si>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</si>
  <si>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</si>
  <si>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</si>
  <si>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</si>
  <si>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</si>
  <si>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</si>
  <si>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</si>
  <si>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</si>
  <si>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</si>
  <si>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</si>
  <si>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</si>
  <si>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</si>
  <si>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</si>
  <si>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</si>
  <si>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</si>
  <si>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</si>
  <si>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</si>
  <si>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</si>
  <si>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</si>
  <si>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</si>
  <si>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</si>
  <si>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</si>
  <si>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</si>
  <si>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</si>
  <si>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</si>
  <si>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</si>
  <si>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</si>
  <si>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</si>
  <si>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</si>
  <si>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</si>
  <si>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</si>
  <si>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</si>
  <si>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</si>
  <si>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</si>
  <si>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</si>
  <si>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</si>
  <si>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</si>
  <si>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</si>
  <si>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</si>
  <si>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</si>
  <si>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</si>
  <si>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</si>
  <si>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</si>
  <si>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</si>
  <si>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</si>
  <si>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</si>
  <si>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</si>
  <si>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</si>
  <si>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</si>
  <si>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</si>
  <si>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</si>
  <si>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</si>
  <si>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</si>
  <si>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</si>
  <si>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</si>
  <si>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</si>
  <si>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</si>
  <si>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</si>
  <si>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</si>
  <si>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</si>
  <si>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</si>
  <si>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</si>
  <si>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</si>
  <si>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</si>
  <si>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</si>
  <si>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</si>
  <si>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</si>
  <si>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</si>
  <si>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</si>
  <si>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</si>
  <si>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</si>
  <si>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</si>
  <si>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</si>
  <si>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</si>
  <si>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</si>
  <si>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</si>
  <si>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</si>
  <si>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</si>
  <si>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</si>
  <si>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</si>
  <si>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</si>
  <si>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</si>
  <si>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</si>
  <si>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</si>
  <si>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</si>
  <si>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</si>
  <si>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</si>
  <si>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</si>
  <si>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</si>
  <si>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</si>
  <si>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</si>
  <si>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</si>
  <si>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</si>
  <si>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</si>
  <si>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</si>
  <si>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</si>
  <si>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</si>
  <si>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</si>
  <si>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</si>
  <si>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</si>
  <si>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</si>
  <si>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</si>
  <si>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</si>
  <si>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</si>
  <si>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</si>
  <si>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</si>
  <si>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</si>
  <si>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</si>
  <si>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</si>
  <si>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</si>
  <si>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</si>
  <si>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</si>
  <si>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</si>
  <si>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</si>
  <si>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</si>
  <si>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</si>
  <si>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</si>
  <si>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</si>
  <si>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</si>
  <si>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</si>
  <si>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</si>
  <si>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</si>
  <si>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</si>
  <si>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</si>
  <si>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</si>
  <si>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</si>
  <si>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</si>
  <si>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</si>
  <si>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</si>
  <si>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</si>
  <si>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</si>
  <si>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</si>
  <si>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</si>
  <si>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</si>
  <si>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</si>
  <si>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</si>
  <si>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</si>
  <si>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</si>
  <si>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</si>
  <si>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</si>
  <si>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</si>
  <si>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</si>
  <si>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</si>
  <si>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</si>
  <si>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</si>
  <si>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</si>
  <si>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</si>
  <si>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</si>
  <si>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</si>
  <si>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</si>
  <si>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</si>
  <si>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</si>
  <si>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</si>
  <si>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</si>
  <si>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</si>
  <si>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</si>
  <si>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</si>
  <si>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</si>
  <si>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</si>
  <si>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</si>
  <si>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</si>
  <si>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</si>
  <si>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</si>
  <si>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</si>
  <si>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</si>
  <si>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</si>
  <si>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</si>
  <si>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</si>
  <si>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</si>
  <si>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</si>
  <si>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</si>
  <si>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</si>
  <si>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</si>
  <si>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</si>
  <si>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</si>
  <si>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</si>
  <si>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</si>
  <si>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</si>
  <si>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</si>
  <si>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</si>
  <si>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</si>
  <si>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</si>
  <si>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</si>
  <si>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</si>
  <si>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</si>
  <si>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</si>
  <si>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</si>
  <si>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</si>
  <si>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</si>
  <si>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</si>
  <si>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</si>
  <si>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</si>
  <si>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</si>
  <si>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</si>
  <si>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</si>
  <si>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</si>
  <si>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</si>
  <si>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</si>
  <si>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</si>
  <si>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</si>
  <si>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</si>
  <si>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</si>
  <si>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</si>
  <si>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</si>
  <si>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</si>
  <si>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</si>
  <si>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</si>
  <si>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</si>
  <si>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</si>
  <si>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</si>
  <si>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</si>
  <si>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</si>
  <si>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</si>
  <si>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</si>
  <si>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</si>
  <si>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</si>
  <si>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</si>
  <si>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</si>
  <si>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</si>
  <si>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</si>
  <si>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</si>
  <si>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</si>
  <si>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</si>
  <si>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</si>
  <si>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</si>
  <si>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</si>
  <si>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</si>
  <si>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</si>
  <si>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</si>
  <si>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</si>
  <si>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</si>
  <si>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</si>
  <si>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</si>
  <si>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</si>
  <si>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</si>
  <si>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</si>
  <si>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</si>
  <si>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</si>
  <si>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</si>
  <si>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</si>
  <si>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</si>
  <si>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</si>
  <si>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</si>
  <si>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</si>
  <si>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</si>
  <si>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</si>
  <si>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</si>
  <si>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</si>
  <si>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</si>
  <si>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</si>
  <si>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</si>
  <si>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</si>
  <si>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</si>
  <si>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</si>
  <si>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</si>
  <si>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</si>
  <si>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</si>
  <si>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</si>
  <si>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</si>
  <si>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</si>
  <si>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</si>
  <si>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</si>
  <si>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</si>
  <si>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</si>
  <si>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</si>
  <si>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</si>
  <si>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</si>
  <si>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</si>
  <si>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</si>
  <si>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</si>
  <si>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</si>
  <si>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</si>
  <si>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</si>
  <si>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</si>
  <si>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</si>
  <si>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</si>
  <si>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</si>
  <si>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</si>
  <si>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</si>
  <si>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</si>
  <si>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</si>
  <si>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</si>
  <si>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</si>
  <si>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</si>
  <si>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</si>
  <si>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</si>
  <si>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</si>
  <si>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</si>
  <si>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</si>
  <si>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</si>
  <si>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</si>
  <si>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</si>
  <si>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</si>
  <si>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</si>
  <si>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</si>
  <si>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</si>
  <si>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</si>
  <si>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</si>
  <si>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</si>
  <si>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</si>
  <si>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</si>
  <si>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</si>
  <si>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</si>
  <si>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</si>
  <si>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</si>
  <si>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</si>
  <si>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</si>
  <si>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</si>
  <si>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</si>
  <si>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</si>
  <si>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</si>
  <si>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</si>
  <si>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</si>
  <si>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</si>
  <si>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</si>
  <si>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</si>
  <si>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</si>
  <si>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</si>
  <si>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</si>
  <si>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</si>
  <si>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</si>
  <si>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</si>
  <si>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</si>
  <si>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</si>
  <si>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</si>
  <si>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</si>
  <si>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</si>
  <si>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</si>
  <si>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</si>
  <si>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</si>
  <si>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</si>
  <si>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</si>
  <si>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</si>
  <si>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</si>
  <si>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</si>
  <si>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</si>
  <si>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</si>
  <si>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</si>
  <si>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</si>
  <si>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</si>
  <si>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</si>
  <si>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</si>
  <si>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</si>
  <si>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</si>
  <si>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</si>
  <si>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</si>
  <si>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</si>
  <si>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</si>
  <si>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</si>
  <si>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</si>
  <si>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</si>
  <si>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</si>
  <si>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</si>
  <si>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</si>
  <si>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</si>
  <si>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</si>
  <si>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</si>
  <si>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</si>
  <si>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</si>
  <si>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</si>
  <si>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</si>
  <si>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</si>
  <si>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</si>
  <si>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</si>
  <si>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</si>
  <si>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</si>
  <si>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</si>
  <si>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</si>
  <si>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</si>
  <si>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</si>
  <si>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</si>
  <si>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</si>
  <si>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</si>
  <si>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</si>
  <si>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</si>
  <si>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</si>
  <si>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</si>
  <si>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</si>
  <si>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</si>
  <si>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</si>
  <si>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</si>
  <si>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</si>
  <si>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</si>
  <si>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</si>
  <si>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</si>
  <si>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</si>
  <si>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</si>
  <si>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</si>
  <si>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</si>
  <si>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</si>
  <si>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</si>
  <si>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</si>
  <si>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</si>
  <si>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</si>
  <si>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</si>
  <si>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</si>
  <si>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</si>
  <si>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</si>
  <si>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</si>
  <si>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</si>
  <si>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</si>
  <si>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</si>
  <si>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</si>
  <si>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</si>
  <si>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</si>
  <si>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</si>
  <si>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</si>
  <si>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</si>
  <si>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</si>
  <si>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</si>
  <si>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</si>
  <si>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</si>
  <si>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</si>
  <si>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</si>
  <si>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</si>
  <si>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</si>
  <si>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</si>
  <si>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</si>
  <si>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</si>
  <si>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</si>
  <si>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</si>
  <si>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</si>
  <si>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</si>
  <si>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</si>
  <si>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</si>
  <si>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</si>
  <si>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</si>
  <si>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</si>
  <si>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</si>
  <si>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</si>
  <si>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</si>
  <si>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</si>
  <si>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</si>
  <si>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</si>
  <si>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</si>
  <si>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</si>
  <si>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</si>
  <si>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</si>
  <si>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</si>
  <si>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</si>
  <si>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</si>
  <si>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</si>
  <si>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</si>
  <si>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</si>
  <si>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</si>
  <si>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</si>
  <si>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</si>
  <si>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</si>
  <si>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</si>
  <si>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</si>
  <si>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</si>
  <si>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</si>
  <si>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</si>
  <si>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</si>
  <si>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</si>
  <si>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</si>
  <si>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</si>
  <si>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</si>
  <si>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</si>
  <si>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</si>
  <si>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</si>
  <si>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</si>
  <si>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</si>
  <si>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</si>
  <si>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</si>
  <si>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</si>
  <si>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</si>
  <si>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</si>
  <si>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</si>
  <si>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</si>
  <si>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</si>
  <si>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</si>
  <si>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</si>
  <si>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</si>
  <si>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</si>
  <si>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</si>
  <si>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</si>
  <si>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</si>
  <si>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</si>
  <si>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</si>
  <si>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</si>
  <si>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</si>
  <si>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</si>
  <si>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</si>
  <si>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</si>
  <si>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</si>
  <si>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</si>
  <si>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</si>
  <si>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</si>
  <si>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</si>
  <si>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</si>
  <si>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</si>
  <si>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</si>
  <si>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</si>
  <si>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</si>
  <si>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</si>
  <si>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</si>
  <si>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</si>
  <si>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</si>
  <si>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</si>
  <si>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</si>
  <si>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</si>
  <si>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</si>
  <si>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</si>
  <si>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</si>
  <si>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</si>
  <si>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</si>
  <si>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</si>
  <si>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</si>
  <si>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</si>
  <si>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</si>
  <si>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</si>
  <si>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</si>
  <si>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</si>
  <si>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</si>
  <si>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</si>
  <si>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</si>
  <si>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</si>
  <si>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</si>
  <si>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</si>
  <si>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</si>
  <si>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</si>
  <si>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</si>
  <si>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</si>
  <si>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</si>
  <si>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</si>
  <si>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</si>
  <si>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</si>
  <si>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</si>
  <si>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</si>
  <si>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</si>
  <si>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</si>
  <si>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</si>
  <si>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</si>
  <si>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</si>
  <si>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</si>
  <si>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</si>
  <si>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</si>
  <si>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</si>
  <si>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</si>
  <si>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</si>
  <si>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</si>
  <si>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</si>
  <si>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</si>
  <si>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</si>
  <si>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</si>
  <si>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</si>
  <si>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</si>
  <si>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</si>
  <si>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</si>
  <si>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</si>
  <si>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</si>
  <si>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</si>
  <si>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</si>
  <si>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</si>
  <si>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</si>
  <si>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</si>
  <si>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</si>
  <si>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</si>
  <si>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</si>
  <si>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</si>
  <si>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</si>
  <si>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</si>
  <si>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</si>
  <si>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</si>
  <si>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</si>
  <si>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</si>
  <si>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</si>
  <si>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</si>
  <si>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</si>
  <si>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</si>
  <si>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</si>
  <si>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</si>
  <si>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</si>
  <si>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</si>
  <si>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</si>
  <si>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</si>
  <si>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</si>
  <si>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</si>
  <si>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</si>
  <si>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</si>
  <si>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</si>
  <si>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</si>
  <si>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</si>
  <si>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</si>
  <si>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</si>
  <si>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</si>
  <si>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</si>
  <si>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</si>
  <si>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</si>
  <si>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</si>
  <si>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</si>
  <si>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</si>
  <si>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</si>
  <si>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</si>
  <si>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</si>
  <si>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</si>
  <si>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</si>
  <si>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</si>
  <si>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</si>
  <si>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</si>
  <si>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</si>
  <si>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</si>
  <si>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</si>
  <si>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</si>
  <si>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</si>
  <si>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</si>
  <si>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</si>
  <si>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</si>
  <si>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</si>
  <si>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</si>
  <si>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</si>
  <si>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</si>
  <si>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</si>
  <si>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</si>
  <si>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</si>
  <si>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</si>
  <si>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</si>
  <si>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</si>
  <si>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</si>
  <si>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</si>
  <si>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</si>
  <si>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</si>
  <si>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</si>
  <si>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</si>
  <si>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</si>
  <si>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</si>
  <si>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</si>
  <si>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</si>
  <si>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</si>
  <si>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</si>
  <si>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</si>
  <si>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</si>
  <si>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</si>
  <si>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</si>
  <si>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</si>
  <si>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</si>
  <si>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</si>
  <si>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</si>
  <si>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</si>
  <si>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</si>
  <si>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</si>
  <si>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</si>
  <si>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</si>
  <si>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</si>
  <si>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</si>
  <si>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</si>
  <si>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</si>
  <si>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</si>
  <si>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</si>
  <si>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</si>
  <si>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</si>
  <si>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</si>
  <si>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</si>
  <si>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</si>
  <si>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</si>
  <si>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</si>
  <si>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</si>
  <si>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</si>
  <si>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</si>
  <si>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</si>
  <si>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</si>
  <si>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</si>
  <si>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</si>
  <si>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</si>
  <si>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</si>
  <si>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</si>
  <si>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</si>
  <si>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</si>
  <si>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</si>
  <si>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</si>
  <si>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</si>
  <si>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</si>
  <si>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</si>
  <si>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</si>
  <si>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</si>
  <si>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</si>
  <si>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</si>
  <si>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</si>
  <si>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</si>
  <si>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</si>
  <si>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</si>
  <si>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</si>
  <si>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</si>
  <si>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</si>
  <si>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</si>
  <si>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</si>
  <si>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</si>
  <si>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</si>
  <si>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</si>
  <si>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</si>
  <si>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</si>
  <si>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</si>
  <si>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</si>
  <si>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</si>
  <si>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</si>
  <si>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</si>
  <si>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</si>
  <si>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</si>
  <si>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</si>
  <si>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</si>
  <si>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</si>
  <si>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</si>
  <si>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</si>
  <si>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</si>
  <si>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</si>
  <si>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</si>
  <si>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</si>
  <si>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</si>
  <si>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</si>
  <si>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</si>
  <si>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</si>
  <si>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</si>
  <si>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</si>
  <si>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</si>
  <si>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</si>
  <si>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</si>
  <si>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</si>
  <si>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</si>
  <si>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</si>
  <si>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</si>
  <si>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</si>
  <si>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</si>
  <si>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</si>
  <si>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</si>
  <si>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</si>
  <si>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</si>
  <si>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</si>
  <si>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</si>
  <si>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</si>
  <si>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</si>
  <si>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</si>
  <si>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</si>
  <si>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</si>
  <si>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</si>
  <si>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</si>
  <si>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</si>
  <si>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</si>
  <si>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</si>
  <si>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</si>
  <si>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</si>
  <si>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</si>
  <si>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</si>
  <si>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</si>
  <si>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</si>
  <si>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</si>
  <si>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</si>
  <si>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</si>
  <si>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</si>
  <si>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</si>
  <si>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</si>
  <si>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</si>
  <si>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</si>
  <si>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</si>
  <si>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</si>
  <si>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</si>
  <si>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</si>
  <si>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</si>
  <si>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</si>
  <si>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</si>
  <si>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</si>
  <si>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</si>
  <si>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</si>
  <si>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</si>
  <si>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</si>
  <si>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</si>
  <si>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</si>
  <si>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</si>
  <si>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</si>
  <si>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</si>
  <si>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</si>
  <si>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</si>
  <si>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</si>
  <si>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</si>
  <si>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</si>
  <si>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</si>
  <si>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</si>
  <si>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</si>
  <si>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</si>
  <si>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</si>
  <si>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</si>
  <si>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</si>
  <si>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</si>
  <si>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</si>
  <si>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</si>
  <si>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</si>
  <si>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</si>
  <si>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</si>
  <si>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</si>
  <si>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</si>
  <si>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</si>
  <si>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</si>
  <si>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</si>
  <si>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</si>
  <si>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</si>
  <si>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</si>
  <si>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</si>
  <si>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</si>
  <si>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</si>
  <si>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</si>
  <si>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</si>
  <si>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</si>
  <si>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</si>
  <si>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</si>
  <si>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</si>
  <si>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</si>
  <si>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</si>
  <si>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</si>
  <si>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</si>
  <si>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</si>
  <si>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</si>
  <si>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</si>
  <si>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</si>
  <si>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</si>
  <si>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</si>
  <si>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</si>
  <si>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</si>
  <si>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</si>
  <si>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</si>
  <si>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</si>
  <si>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</si>
  <si>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</si>
  <si>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</si>
  <si>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</si>
  <si>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</si>
  <si>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</si>
  <si>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</si>
  <si>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</si>
  <si>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</si>
  <si>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</si>
  <si>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</si>
  <si>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</si>
  <si>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</si>
  <si>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</si>
  <si>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</si>
  <si>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</si>
  <si>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</si>
  <si>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</si>
  <si>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</si>
  <si>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</si>
  <si>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</si>
  <si>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</si>
  <si>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</si>
  <si>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</si>
  <si>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</si>
  <si>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</si>
  <si>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</si>
  <si>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</si>
  <si>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</si>
  <si>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</si>
  <si>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</si>
  <si>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</si>
  <si>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</si>
  <si>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</si>
  <si>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</si>
  <si>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</si>
  <si>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</si>
  <si>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</si>
  <si>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</si>
  <si>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</si>
  <si>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</si>
  <si>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</si>
  <si>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</si>
  <si>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</si>
  <si>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</si>
  <si>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</si>
  <si>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</si>
  <si>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</si>
  <si>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</si>
  <si>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</si>
  <si>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</si>
  <si>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</si>
  <si>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</si>
  <si>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</si>
  <si>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</si>
  <si>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</si>
  <si>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</si>
  <si>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</si>
  <si>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</si>
  <si>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</si>
  <si>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</si>
  <si>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</si>
  <si>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</si>
  <si>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</si>
  <si>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</si>
  <si>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</si>
  <si>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</si>
  <si>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</si>
  <si>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</si>
  <si>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</si>
  <si>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</si>
  <si>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</si>
  <si>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</si>
  <si>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</si>
  <si>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</si>
  <si>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</si>
  <si>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</si>
  <si>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</si>
  <si>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</si>
  <si>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</si>
  <si>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</si>
  <si>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</si>
  <si>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</si>
  <si>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</si>
  <si>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</si>
  <si>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</si>
  <si>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</si>
  <si>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</si>
  <si>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</si>
  <si>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</si>
  <si>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</si>
  <si>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</si>
  <si>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</si>
  <si>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</si>
  <si>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</si>
  <si>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</si>
  <si>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</si>
  <si>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</si>
  <si>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</si>
  <si>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</si>
  <si>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</si>
  <si>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</si>
  <si>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</si>
  <si>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</si>
  <si>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</si>
  <si>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</si>
  <si>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</si>
  <si>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</si>
  <si>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</si>
  <si>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</si>
  <si>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</si>
  <si>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</si>
  <si>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</si>
  <si>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</si>
  <si>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</si>
  <si>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</si>
  <si>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</si>
  <si>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</si>
  <si>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</si>
  <si>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</si>
  <si>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</si>
  <si>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</si>
  <si>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</si>
  <si>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</si>
  <si>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</si>
  <si>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</si>
  <si>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</si>
  <si>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</si>
  <si>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</si>
  <si>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</si>
  <si>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</si>
  <si>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</si>
  <si>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</si>
  <si>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</si>
  <si>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</si>
  <si>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</si>
  <si>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</si>
  <si>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</si>
  <si>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</si>
  <si>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</si>
  <si>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</si>
  <si>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</si>
  <si>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</si>
  <si>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</si>
  <si>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</si>
  <si>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</si>
  <si>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</si>
  <si>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</si>
  <si>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</si>
  <si>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</si>
  <si>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</si>
  <si>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</si>
  <si>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</si>
  <si>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</si>
  <si>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</si>
  <si>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</si>
  <si>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</si>
  <si>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</si>
  <si>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</si>
  <si>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</si>
  <si>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</si>
  <si>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</si>
  <si>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</si>
  <si>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</si>
  <si>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</si>
  <si>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</si>
  <si>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</si>
  <si>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</si>
  <si>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</si>
  <si>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</si>
  <si>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</si>
  <si>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</si>
  <si>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</si>
  <si>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</si>
  <si>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</si>
  <si>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</si>
  <si>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</si>
  <si>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</si>
  <si>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</si>
  <si>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</si>
  <si>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</si>
  <si>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</si>
  <si>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</si>
  <si>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</si>
  <si>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</si>
  <si>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</si>
  <si>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</si>
  <si>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</si>
  <si>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</si>
  <si>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</si>
  <si>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</si>
  <si>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</si>
  <si>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</si>
  <si>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</si>
  <si>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</si>
  <si>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</si>
  <si>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</si>
  <si>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</si>
  <si>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</si>
  <si>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</si>
  <si>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</si>
  <si>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</si>
  <si>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</si>
  <si>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</si>
  <si>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</si>
  <si>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</si>
  <si>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</si>
  <si>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</si>
  <si>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</si>
  <si>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</si>
  <si>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</si>
  <si>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</si>
  <si>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</si>
  <si>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</si>
  <si>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</si>
  <si>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</si>
  <si>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</si>
  <si>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</si>
  <si>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</si>
  <si>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</si>
  <si>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</si>
  <si>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</si>
  <si>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</si>
  <si>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</si>
  <si>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</si>
  <si>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</si>
  <si>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</si>
  <si>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</si>
  <si>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</si>
  <si>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</si>
  <si>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</si>
  <si>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</si>
  <si>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</si>
  <si>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</si>
  <si>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</si>
  <si>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</si>
  <si>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</si>
  <si>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</si>
  <si>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</si>
  <si>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</si>
  <si>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</si>
  <si>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</si>
  <si>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</si>
  <si>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</si>
  <si>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</si>
  <si>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</si>
  <si>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</si>
  <si>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</si>
  <si>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</si>
  <si>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</si>
  <si>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</si>
  <si>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</si>
  <si>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</si>
  <si>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</si>
  <si>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</si>
  <si>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</si>
  <si>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</si>
  <si>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</si>
  <si>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</si>
  <si>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</si>
  <si>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</si>
  <si>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</si>
  <si>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</si>
  <si>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</si>
  <si>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</si>
  <si>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</si>
  <si>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</si>
  <si>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</si>
  <si>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</si>
  <si>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</si>
  <si>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</si>
  <si>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</si>
  <si>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</si>
  <si>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</si>
  <si>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</si>
  <si>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</si>
  <si>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</si>
  <si>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</si>
  <si>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</si>
  <si>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</si>
  <si>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</si>
  <si>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</si>
  <si>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</si>
  <si>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</si>
  <si>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</si>
  <si>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</si>
  <si>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</si>
  <si>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</si>
  <si>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</si>
  <si>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</si>
  <si>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</si>
  <si>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</si>
  <si>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</si>
  <si>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</si>
  <si>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</si>
  <si>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</si>
  <si>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</si>
  <si>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</si>
  <si>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</si>
  <si>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</si>
  <si>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</si>
  <si>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</si>
  <si>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</si>
  <si>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</si>
  <si>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</si>
  <si>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</si>
  <si>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</si>
  <si>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</si>
  <si>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</si>
  <si>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</si>
  <si>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</si>
  <si>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</si>
  <si>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</si>
  <si>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</si>
  <si>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</si>
  <si>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</si>
  <si>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</si>
  <si>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</si>
  <si>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</si>
  <si>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</si>
  <si>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</si>
  <si>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</si>
  <si>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</si>
  <si>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</si>
  <si>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</si>
  <si>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</si>
  <si>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</si>
  <si>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</si>
  <si>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</si>
  <si>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</si>
  <si>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</si>
  <si>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</si>
  <si>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</si>
  <si>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</si>
  <si>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</si>
  <si>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</si>
  <si>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</si>
  <si>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</si>
  <si>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</si>
  <si>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</si>
  <si>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</si>
  <si>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</si>
  <si>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</si>
  <si>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</si>
  <si>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</si>
  <si>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</si>
  <si>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</si>
  <si>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</si>
  <si>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</si>
  <si>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</si>
  <si>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</si>
  <si>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</si>
  <si>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</si>
  <si>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</si>
  <si>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</si>
  <si>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</si>
  <si>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</si>
  <si>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</si>
  <si>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</si>
  <si>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</si>
  <si>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</si>
  <si>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</si>
  <si>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</si>
  <si>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</si>
  <si>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</si>
  <si>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</si>
  <si>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</si>
  <si>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</si>
  <si>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</si>
  <si>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</si>
  <si>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</si>
  <si>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</si>
  <si>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</si>
  <si>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</si>
  <si>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</si>
  <si>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</si>
  <si>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</si>
  <si>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</si>
  <si>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</si>
  <si>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</si>
  <si>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</si>
  <si>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</si>
  <si>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</si>
  <si>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</si>
  <si>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</si>
  <si>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</si>
  <si>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</si>
  <si>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</si>
  <si>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</si>
  <si>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</si>
  <si>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</si>
  <si>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</si>
  <si>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</si>
  <si>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</si>
  <si>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</si>
  <si>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</si>
  <si>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</si>
  <si>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</si>
  <si>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</si>
  <si>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</si>
  <si>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</si>
  <si>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</si>
  <si>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</si>
  <si>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</si>
  <si>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</si>
  <si>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</si>
  <si>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</si>
  <si>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</si>
  <si>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</si>
  <si>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</si>
  <si>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</si>
  <si>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</si>
  <si>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</si>
  <si>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</si>
  <si>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</si>
  <si>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</si>
  <si>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</si>
  <si>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</si>
  <si>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</si>
  <si>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</si>
  <si>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</si>
  <si>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</si>
  <si>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</si>
  <si>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</si>
  <si>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</si>
  <si>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</si>
  <si>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</si>
  <si>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</si>
  <si>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</si>
  <si>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</si>
  <si>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</si>
  <si>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</si>
  <si>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</si>
  <si>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</si>
  <si>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</si>
  <si>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</si>
  <si>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</si>
  <si>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</si>
  <si>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</si>
  <si>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</si>
  <si>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</si>
  <si>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</si>
  <si>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</si>
  <si>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</si>
  <si>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</si>
  <si>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</si>
  <si>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</si>
  <si>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</si>
  <si>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</si>
  <si>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</si>
  <si>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</si>
  <si>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</si>
  <si>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</si>
  <si>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</si>
  <si>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</si>
  <si>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</si>
  <si>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</si>
  <si>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</si>
  <si>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</si>
  <si>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</si>
  <si>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</si>
  <si>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</si>
  <si>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</si>
  <si>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</si>
  <si>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</si>
  <si>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</si>
  <si>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</si>
  <si>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</si>
  <si>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</si>
  <si>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</si>
  <si>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</si>
  <si>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</si>
  <si>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</si>
  <si>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</si>
  <si>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</si>
  <si>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</si>
  <si>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</si>
  <si>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</si>
  <si>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</si>
  <si>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</si>
  <si>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</si>
  <si>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</si>
  <si>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</si>
  <si>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</si>
  <si>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</si>
  <si>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</si>
  <si>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</si>
  <si>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</si>
  <si>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</si>
  <si>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</si>
  <si>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</si>
  <si>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</si>
  <si>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</si>
  <si>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</si>
  <si>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</si>
  <si>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</si>
  <si>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</si>
  <si>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</si>
  <si>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</si>
  <si>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</si>
  <si>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</si>
  <si>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</si>
  <si>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</si>
  <si>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</si>
  <si>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</si>
  <si>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</si>
  <si>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</si>
  <si>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</si>
  <si>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</si>
  <si>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</si>
  <si>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</si>
  <si>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</si>
  <si>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</si>
  <si>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</si>
  <si>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</si>
  <si>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</si>
  <si>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</si>
  <si>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</si>
  <si>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</si>
  <si>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</si>
  <si>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</si>
  <si>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</si>
  <si>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</si>
  <si>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</si>
  <si>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</si>
  <si>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</si>
  <si>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</si>
  <si>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</si>
  <si>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</si>
  <si>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</si>
  <si>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</si>
  <si>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</si>
  <si>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</si>
  <si>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</si>
  <si>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</si>
  <si>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</si>
  <si>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</si>
  <si>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</si>
  <si>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</si>
  <si>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</si>
  <si>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</si>
  <si>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</si>
  <si>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</si>
  <si>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</si>
  <si>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</si>
  <si>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</si>
  <si>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</si>
  <si>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</si>
  <si>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</si>
  <si>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</si>
  <si>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</si>
  <si>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</si>
  <si>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</si>
  <si>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</si>
  <si>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</si>
  <si>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</si>
  <si>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</si>
  <si>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</si>
  <si>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</si>
  <si>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</si>
  <si>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</si>
  <si>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</si>
  <si>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</si>
  <si>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</si>
  <si>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</si>
  <si>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</si>
  <si>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</si>
  <si>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</si>
  <si>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</si>
  <si>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</si>
  <si>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</si>
  <si>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</si>
  <si>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</si>
  <si>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</si>
  <si>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</si>
  <si>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</si>
  <si>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</si>
  <si>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</si>
  <si>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</si>
  <si>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</si>
  <si>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</si>
  <si>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</si>
  <si>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</si>
  <si>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</si>
  <si>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</si>
  <si>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</si>
  <si>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</si>
  <si>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</si>
  <si>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</si>
  <si>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</si>
  <si>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</si>
  <si>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</si>
  <si>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</si>
  <si>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</si>
  <si>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</si>
  <si>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</si>
  <si>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</si>
  <si>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</si>
  <si>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</si>
  <si>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</si>
  <si>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</si>
  <si>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</si>
  <si>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</si>
  <si>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</si>
  <si>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</si>
  <si>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</si>
  <si>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</si>
  <si>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</si>
  <si>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</si>
  <si>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</si>
  <si>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</si>
  <si>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</si>
  <si>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</si>
  <si>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</si>
  <si>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</si>
  <si>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</si>
  <si>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</si>
  <si>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</si>
  <si>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</si>
  <si>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</si>
  <si>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</si>
  <si>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</si>
  <si>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</si>
  <si>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</si>
  <si>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</si>
  <si>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</si>
  <si>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</si>
  <si>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</si>
  <si>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</si>
  <si>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</si>
  <si>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</si>
  <si>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</si>
  <si>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</si>
  <si>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</si>
  <si>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</si>
  <si>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</si>
  <si>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</si>
  <si>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</si>
  <si>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</si>
  <si>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</si>
  <si>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</si>
  <si>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</si>
  <si>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</si>
  <si>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</si>
  <si>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</si>
  <si>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</si>
  <si>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</si>
  <si>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</si>
  <si>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</si>
  <si>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</si>
  <si>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</si>
  <si>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</si>
  <si>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</si>
  <si>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</si>
  <si>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</si>
  <si>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</si>
  <si>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</si>
  <si>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</si>
  <si>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</si>
  <si>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</si>
  <si>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</si>
  <si>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</si>
  <si>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</si>
  <si>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</si>
  <si>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</si>
  <si>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</si>
  <si>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</si>
  <si>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</si>
  <si>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</si>
  <si>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</si>
  <si>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</si>
  <si>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</si>
  <si>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</si>
  <si>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</si>
  <si>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</si>
  <si>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</si>
  <si>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</si>
  <si>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</si>
  <si>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</si>
  <si>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</si>
  <si>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</si>
  <si>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</si>
  <si>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</si>
  <si>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</si>
  <si>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</si>
  <si>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</si>
  <si>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</si>
  <si>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</si>
  <si>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</si>
  <si>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</si>
  <si>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</si>
  <si>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</si>
  <si>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</si>
  <si>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</si>
  <si>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</si>
  <si>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</si>
  <si>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</si>
  <si>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</si>
  <si>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</si>
  <si>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</si>
  <si>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</si>
  <si>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</si>
  <si>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</si>
  <si>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</si>
  <si>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</si>
  <si>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</si>
  <si>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</si>
  <si>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</si>
  <si>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</si>
  <si>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</si>
  <si>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</si>
  <si>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</si>
  <si>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</si>
  <si>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</si>
  <si>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</si>
  <si>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</si>
  <si>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</si>
  <si>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</si>
  <si>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</si>
  <si>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</si>
  <si>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</si>
  <si>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</si>
  <si>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</si>
  <si>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</si>
  <si>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</si>
  <si>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</si>
  <si>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</si>
  <si>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</si>
  <si>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</si>
  <si>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</si>
  <si>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</si>
  <si>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</si>
  <si>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</si>
  <si>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</si>
  <si>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</si>
  <si>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</si>
  <si>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</si>
  <si>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</si>
  <si>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</si>
  <si>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</si>
  <si>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</si>
  <si>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</si>
  <si>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</si>
  <si>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</si>
  <si>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</si>
  <si>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</si>
  <si>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</si>
  <si>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</si>
  <si>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</si>
  <si>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</si>
  <si>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</si>
  <si>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</si>
  <si>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</si>
  <si>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</si>
  <si>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</si>
  <si>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</si>
  <si>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</si>
  <si>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</si>
  <si>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</si>
  <si>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</si>
  <si>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</si>
  <si>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</si>
  <si>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</si>
  <si>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</si>
  <si>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</si>
  <si>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</si>
  <si>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</si>
  <si>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</si>
  <si>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</si>
  <si>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</si>
  <si>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</si>
  <si>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</si>
  <si>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</si>
  <si>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</si>
  <si>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</si>
  <si>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</si>
  <si>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</si>
  <si>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</si>
  <si>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</si>
  <si>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</si>
  <si>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</si>
  <si>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</si>
  <si>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</si>
  <si>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</si>
  <si>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</si>
  <si>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</si>
  <si>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</si>
  <si>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</si>
  <si>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</si>
  <si>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</si>
  <si>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</si>
  <si>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</si>
  <si>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</si>
  <si>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</si>
  <si>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</si>
  <si>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</si>
  <si>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</si>
  <si>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</si>
  <si>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</si>
  <si>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</si>
  <si>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</si>
  <si>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</si>
  <si>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</si>
  <si>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</si>
  <si>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</si>
  <si>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</si>
  <si>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</si>
  <si>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</si>
  <si>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</si>
  <si>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</si>
  <si>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</si>
  <si>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</si>
  <si>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</si>
  <si>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</si>
  <si>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</si>
  <si>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</si>
  <si>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</si>
  <si>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</si>
  <si>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</si>
  <si>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</si>
  <si>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</si>
  <si>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</si>
  <si>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</si>
  <si>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</si>
  <si>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</si>
  <si>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</si>
  <si>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</si>
  <si>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</si>
  <si>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</si>
  <si>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</si>
  <si>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</si>
  <si>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</si>
  <si>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</si>
  <si>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</si>
  <si>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</si>
  <si>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</si>
  <si>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</si>
  <si>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</si>
  <si>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</si>
  <si>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</si>
  <si>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</si>
  <si>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</si>
  <si>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</si>
  <si>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</si>
  <si>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</si>
  <si>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</si>
  <si>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</si>
  <si>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</si>
  <si>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</si>
  <si>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</si>
  <si>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</si>
  <si>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</si>
  <si>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</si>
  <si>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</si>
  <si>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</si>
  <si>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</si>
  <si>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</si>
  <si>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</si>
  <si>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</si>
  <si>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</si>
  <si>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</si>
  <si>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</si>
  <si>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</si>
  <si>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</si>
  <si>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</si>
  <si>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</si>
  <si>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</si>
  <si>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</si>
  <si>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</si>
  <si>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</si>
  <si>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</si>
  <si>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</si>
  <si>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</si>
  <si>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</si>
  <si>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</si>
  <si>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</si>
  <si>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</si>
  <si>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</si>
  <si>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</si>
  <si>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</si>
  <si>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</si>
  <si>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</si>
  <si>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</si>
  <si>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</si>
  <si>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</si>
  <si>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</si>
  <si>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</si>
  <si>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</si>
  <si>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</si>
  <si>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</si>
  <si>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</si>
  <si>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</si>
  <si>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</si>
  <si>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</si>
  <si>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</si>
  <si>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</si>
  <si>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</si>
  <si>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</si>
  <si>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</si>
  <si>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</si>
  <si>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</si>
  <si>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</si>
  <si>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</si>
  <si>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</si>
  <si>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</si>
  <si>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</si>
  <si>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</si>
  <si>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</si>
  <si>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</si>
  <si>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</si>
  <si>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</si>
  <si>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</si>
  <si>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</si>
  <si>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</si>
  <si>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</si>
  <si>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</si>
  <si>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</si>
  <si>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</si>
  <si>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</si>
  <si>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</si>
  <si>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</si>
  <si>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</si>
  <si>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</si>
  <si>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</si>
  <si>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</si>
  <si>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</si>
  <si>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</si>
  <si>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</si>
  <si>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</si>
  <si>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</si>
  <si>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</si>
  <si>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</si>
  <si>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</si>
  <si>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</si>
  <si>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</si>
  <si>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</si>
  <si>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</si>
  <si>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</si>
  <si>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</si>
  <si>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</si>
  <si>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</si>
  <si>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</si>
  <si>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</si>
  <si>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</si>
  <si>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</si>
  <si>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</si>
  <si>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</si>
  <si>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</si>
  <si>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</si>
  <si>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</si>
  <si>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</si>
  <si>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</si>
  <si>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</si>
  <si>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</si>
  <si>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</si>
  <si>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</si>
  <si>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</si>
  <si>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</si>
  <si>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</si>
  <si>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</si>
  <si>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</si>
  <si>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</si>
  <si>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</si>
  <si>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</si>
  <si>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</si>
  <si>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</si>
  <si>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</si>
  <si>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</si>
  <si>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</si>
  <si>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</si>
  <si>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</si>
  <si>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</si>
  <si>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</si>
  <si>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</si>
  <si>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</si>
  <si>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</si>
  <si>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</si>
  <si>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</si>
  <si>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</si>
  <si>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</si>
  <si>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</si>
  <si>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</si>
  <si>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</si>
  <si>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</si>
  <si>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</si>
  <si>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</si>
  <si>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</si>
  <si>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</si>
  <si>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</si>
  <si>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</si>
  <si>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</si>
  <si>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</si>
  <si>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</si>
  <si>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</si>
  <si>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</si>
  <si>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</si>
  <si>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</si>
  <si>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</si>
  <si>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</si>
  <si>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</si>
  <si>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</si>
  <si>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</si>
  <si>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</si>
  <si>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</si>
  <si>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</si>
  <si>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</si>
  <si>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</si>
  <si>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</si>
  <si>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</si>
  <si>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</si>
  <si>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</si>
  <si>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</si>
  <si>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</si>
  <si>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</si>
  <si>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</si>
  <si>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</si>
  <si>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</si>
  <si>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</si>
  <si>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</si>
  <si>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</si>
  <si>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</si>
  <si>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</si>
  <si>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</si>
  <si>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</si>
  <si>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</si>
  <si>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</si>
  <si>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</si>
  <si>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</si>
  <si>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</si>
  <si>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</si>
  <si>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</si>
  <si>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</si>
  <si>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</si>
  <si>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</si>
  <si>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</si>
  <si>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</si>
  <si>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</si>
  <si>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</si>
  <si>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</si>
  <si>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</si>
  <si>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</si>
  <si>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</si>
  <si>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</si>
  <si>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</si>
  <si>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</si>
  <si>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</si>
  <si>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</si>
  <si>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</si>
  <si>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</si>
  <si>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</si>
  <si>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</si>
  <si>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</si>
  <si>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</si>
  <si>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</si>
  <si>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</si>
  <si>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</si>
  <si>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</si>
  <si>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</si>
  <si>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</si>
  <si>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</si>
  <si>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</si>
  <si>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</si>
  <si>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</si>
  <si>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</si>
  <si>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</si>
  <si>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</si>
  <si>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</si>
  <si>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</si>
  <si>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</si>
  <si>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</si>
  <si>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</si>
  <si>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</si>
  <si>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</si>
  <si>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</si>
  <si>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</si>
  <si>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</si>
  <si>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</si>
  <si>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</si>
  <si>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</si>
  <si>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</si>
  <si>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</si>
  <si>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</si>
  <si>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</si>
  <si>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</si>
  <si>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</si>
  <si>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</si>
  <si>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</si>
  <si>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</si>
  <si>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</si>
  <si>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</si>
  <si>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</si>
  <si>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</si>
  <si>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</si>
  <si>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</si>
  <si>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</si>
  <si>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</si>
  <si>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</si>
  <si>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</si>
  <si>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</si>
  <si>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</si>
  <si>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</si>
  <si>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</si>
  <si>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</si>
  <si>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</si>
  <si>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</si>
  <si>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</si>
  <si>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</si>
  <si>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</si>
  <si>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</si>
  <si>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</si>
  <si>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</si>
  <si>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</si>
  <si>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</si>
  <si>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</si>
  <si>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</si>
  <si>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</si>
  <si>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</si>
  <si>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</si>
  <si>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</si>
  <si>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</si>
  <si>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</si>
  <si>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</si>
  <si>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</si>
  <si>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</si>
  <si>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</si>
  <si>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</si>
  <si>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</si>
  <si>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</si>
  <si>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</si>
  <si>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</si>
  <si>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</si>
  <si>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</si>
  <si>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</si>
  <si>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</si>
  <si>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</si>
  <si>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</si>
  <si>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</si>
  <si>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</si>
  <si>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</si>
  <si>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</si>
  <si>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</si>
  <si>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</si>
  <si>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</si>
  <si>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</si>
  <si>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</si>
  <si>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</si>
  <si>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</si>
  <si>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</si>
  <si>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</si>
  <si>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</si>
  <si>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</si>
  <si>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</si>
  <si>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</si>
  <si>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</si>
  <si>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</si>
  <si>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</si>
  <si>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</si>
  <si>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</si>
  <si>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</si>
  <si>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</si>
  <si>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</si>
  <si>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</si>
  <si>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</si>
  <si>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</si>
  <si>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</si>
  <si>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</si>
  <si>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</si>
  <si>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</si>
  <si>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</si>
  <si>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</si>
  <si>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</si>
  <si>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</si>
  <si>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</si>
  <si>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</si>
  <si>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</si>
  <si>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</si>
  <si>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</si>
  <si>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</si>
  <si>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</si>
  <si>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</si>
  <si>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</si>
  <si>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</si>
  <si>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</si>
  <si>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</si>
  <si>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</si>
  <si>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</si>
  <si>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</si>
  <si>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</si>
  <si>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</si>
  <si>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</si>
  <si>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</si>
  <si>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</si>
  <si>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</si>
  <si>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</si>
  <si>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</si>
  <si>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</si>
  <si>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</si>
  <si>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</si>
  <si>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</si>
  <si>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</si>
  <si>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</si>
  <si>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</si>
  <si>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</si>
  <si>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</si>
  <si>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</si>
  <si>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</si>
  <si>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</si>
  <si>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</si>
  <si>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</si>
  <si>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</si>
  <si>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</si>
  <si>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</si>
  <si>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</si>
  <si>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</si>
  <si>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</si>
  <si>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</si>
  <si>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</si>
  <si>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</si>
  <si>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</si>
  <si>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</si>
  <si>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</si>
  <si>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</si>
  <si>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</si>
  <si>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</si>
  <si>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</si>
  <si>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</si>
  <si>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</si>
  <si>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</si>
  <si>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</si>
  <si>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</si>
  <si>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</si>
  <si>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</si>
  <si>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</si>
  <si>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</si>
  <si>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</si>
  <si>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</si>
  <si>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</si>
  <si>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</si>
  <si>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</si>
  <si>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</si>
  <si>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</si>
  <si>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</si>
  <si>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</si>
  <si>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</si>
  <si>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</si>
  <si>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</si>
  <si>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</si>
  <si>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</si>
  <si>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</si>
  <si>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</si>
  <si>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</si>
  <si>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</si>
  <si>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</si>
  <si>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</si>
  <si>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</si>
  <si>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</si>
  <si>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</si>
  <si>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</si>
  <si>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</si>
  <si>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</si>
  <si>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</si>
  <si>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</si>
  <si>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</si>
  <si>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</si>
  <si>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</si>
  <si>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</si>
  <si>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</si>
  <si>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</si>
  <si>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</si>
  <si>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</si>
  <si>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</si>
  <si>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</si>
  <si>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</si>
  <si>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</si>
  <si>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</si>
  <si>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</si>
  <si>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</si>
  <si>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</si>
  <si>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</si>
  <si>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</si>
  <si>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</si>
  <si>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</si>
  <si>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</si>
  <si>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</si>
  <si>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</si>
  <si>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</si>
  <si>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</si>
  <si>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</si>
  <si>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</si>
  <si>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</si>
  <si>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</si>
  <si>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</si>
  <si>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</si>
  <si>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</si>
  <si>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</si>
  <si>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</si>
  <si>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</si>
  <si>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</si>
  <si>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</si>
  <si>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</si>
  <si>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</si>
  <si>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</si>
  <si>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</si>
  <si>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</si>
  <si>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</si>
  <si>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</si>
  <si>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</si>
  <si>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</si>
  <si>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</si>
  <si>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</si>
  <si>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</si>
  <si>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</si>
  <si>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</si>
  <si>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</si>
  <si>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</si>
  <si>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</si>
  <si>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</si>
  <si>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</si>
  <si>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</si>
  <si>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</si>
  <si>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</si>
  <si>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</si>
  <si>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</si>
  <si>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</si>
  <si>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</si>
  <si>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</si>
  <si>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</si>
  <si>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</si>
  <si>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</si>
  <si>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</si>
  <si>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</si>
  <si>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</si>
  <si>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</si>
  <si>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</si>
  <si>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</si>
  <si>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</si>
  <si>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</si>
  <si>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</si>
  <si>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</si>
  <si>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</si>
  <si>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</si>
  <si>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</si>
  <si>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</si>
  <si>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</si>
  <si>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</si>
  <si>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</si>
  <si>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</si>
  <si>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</si>
  <si>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</si>
  <si>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</si>
  <si>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</si>
  <si>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</si>
  <si>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</si>
  <si>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</si>
  <si>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</si>
  <si>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</si>
  <si>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</si>
  <si>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</si>
  <si>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</si>
  <si>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</si>
  <si>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</si>
  <si>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</si>
  <si>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</si>
  <si>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</si>
  <si>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</si>
  <si>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</si>
  <si>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</si>
  <si>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</si>
  <si>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</si>
  <si>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</si>
  <si>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</si>
  <si>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</si>
  <si>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</si>
  <si>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</si>
  <si>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</si>
  <si>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</si>
  <si>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</si>
  <si>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</si>
  <si>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</si>
  <si>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</si>
  <si>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</si>
  <si>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</si>
  <si>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</si>
  <si>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</si>
  <si>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</si>
  <si>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</si>
  <si>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</si>
  <si>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</si>
  <si>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</si>
  <si>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</si>
  <si>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</si>
  <si>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</si>
  <si>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</si>
  <si>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</si>
  <si>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</si>
  <si>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</si>
  <si>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</si>
  <si>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</si>
  <si>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</si>
  <si>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</si>
  <si>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</si>
  <si>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</si>
  <si>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</si>
  <si>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</si>
  <si>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</si>
  <si>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</si>
  <si>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</si>
  <si>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</si>
  <si>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</si>
  <si>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</si>
  <si>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</si>
  <si>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</si>
  <si>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</si>
  <si>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</si>
  <si>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</si>
  <si>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</si>
  <si>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</si>
  <si>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</si>
  <si>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</si>
  <si>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</si>
  <si>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</si>
  <si>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</si>
  <si>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</si>
  <si>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</si>
  <si>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</si>
  <si>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</si>
  <si>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</si>
  <si>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</si>
  <si>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</si>
  <si>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</si>
  <si>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</si>
  <si>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</si>
  <si>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</si>
  <si>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</si>
  <si>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</si>
  <si>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</si>
  <si>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</si>
  <si>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</si>
  <si>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</si>
  <si>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</si>
  <si>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</si>
  <si>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</si>
  <si>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</si>
  <si>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</si>
  <si>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</si>
  <si>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</si>
  <si>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</si>
  <si>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</si>
  <si>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</si>
  <si>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</si>
  <si>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</si>
  <si>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</si>
  <si>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</si>
  <si>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</si>
  <si>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</si>
  <si>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</si>
  <si>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</si>
  <si>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</si>
  <si>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</si>
  <si>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</si>
  <si>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</si>
  <si>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</si>
  <si>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</si>
  <si>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</si>
  <si>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</si>
  <si>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</si>
  <si>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</si>
  <si>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</si>
  <si>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</si>
  <si>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</si>
  <si>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</si>
  <si>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</si>
  <si>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</si>
  <si>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</si>
  <si>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</si>
  <si>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</si>
  <si>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</si>
  <si>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</si>
  <si>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</si>
  <si>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</si>
  <si>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</si>
  <si>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</si>
  <si>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</si>
  <si>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</si>
  <si>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</si>
  <si>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</si>
  <si>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</si>
  <si>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</si>
  <si>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</si>
  <si>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</si>
  <si>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</si>
  <si>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</si>
  <si>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</si>
  <si>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</si>
  <si>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</si>
  <si>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</si>
  <si>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</si>
  <si>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</si>
  <si>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</si>
  <si>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</si>
  <si>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</si>
  <si>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</si>
  <si>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</si>
  <si>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</si>
  <si>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</si>
  <si>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</si>
  <si>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</si>
  <si>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</si>
  <si>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</si>
  <si>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</si>
  <si>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</si>
  <si>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</si>
  <si>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</si>
  <si>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</si>
  <si>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</si>
  <si>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</si>
  <si>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</si>
  <si>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</si>
  <si>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</si>
  <si>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</si>
  <si>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</si>
  <si>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</si>
  <si>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</si>
  <si>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</si>
  <si>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</si>
  <si>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</si>
  <si>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</si>
  <si>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</si>
  <si>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</si>
  <si>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</si>
  <si>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</si>
  <si>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</si>
  <si>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</si>
  <si>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</si>
  <si>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</si>
  <si>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</si>
  <si>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</si>
  <si>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</si>
  <si>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</si>
  <si>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</si>
  <si>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</si>
  <si>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</si>
  <si>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</si>
  <si>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</si>
  <si>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</si>
  <si>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</si>
  <si>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</si>
  <si>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</si>
  <si>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</si>
  <si>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</si>
  <si>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</si>
  <si>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</si>
  <si>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</si>
  <si>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</si>
  <si>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</si>
  <si>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</si>
  <si>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</si>
  <si>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</si>
  <si>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</si>
  <si>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</si>
  <si>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</si>
  <si>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</si>
  <si>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</si>
  <si>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</si>
  <si>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</si>
  <si>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</si>
  <si>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</si>
  <si>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</si>
  <si>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</si>
  <si>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</si>
  <si>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</si>
  <si>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</si>
  <si>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</si>
  <si>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</si>
  <si>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</si>
  <si>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</si>
  <si>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</si>
  <si>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</si>
  <si>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</si>
  <si>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</si>
  <si>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</si>
  <si>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</si>
  <si>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</si>
  <si>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</si>
  <si>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</si>
  <si>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</si>
  <si>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</si>
  <si>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</si>
  <si>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</si>
  <si>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</si>
  <si>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</si>
  <si>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</si>
  <si>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</si>
  <si>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</si>
  <si>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</si>
  <si>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</si>
  <si>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</si>
  <si>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</si>
  <si>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</si>
  <si>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</si>
  <si>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</si>
  <si>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</si>
  <si>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</si>
  <si>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</si>
  <si>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</si>
  <si>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</si>
  <si>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</si>
  <si>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</si>
  <si>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</si>
  <si>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</si>
  <si>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</si>
  <si>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</si>
  <si>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</si>
  <si>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</si>
  <si>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</si>
  <si>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</si>
  <si>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</si>
  <si>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</si>
  <si>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</si>
  <si>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</si>
  <si>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</si>
  <si>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</si>
  <si>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</si>
  <si>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</si>
  <si>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</si>
  <si>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</si>
  <si>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</si>
  <si>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</si>
  <si>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</si>
  <si>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</si>
  <si>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</si>
  <si>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</si>
  <si>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</si>
  <si>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</si>
  <si>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</si>
  <si>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</si>
  <si>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</si>
  <si>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</si>
  <si>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</si>
  <si>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</si>
  <si>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</si>
  <si>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</si>
  <si>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</si>
  <si>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</si>
  <si>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</si>
  <si>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</si>
  <si>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</si>
  <si>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</si>
  <si>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</si>
  <si>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</si>
  <si>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</si>
  <si>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</si>
  <si>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</si>
  <si>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</si>
  <si>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</si>
  <si>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</si>
  <si>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</si>
  <si>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</si>
  <si>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</si>
  <si>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</si>
  <si>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</si>
  <si>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</si>
  <si>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</si>
  <si>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</si>
  <si>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</si>
  <si>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</si>
  <si>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</si>
  <si>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</si>
  <si>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</si>
  <si>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</si>
  <si>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</si>
  <si>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</si>
  <si>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</si>
  <si>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</si>
  <si>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</si>
  <si>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</si>
  <si>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</si>
  <si>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</si>
  <si>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</si>
  <si>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</si>
  <si>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</si>
  <si>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</si>
  <si>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</si>
  <si>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</si>
  <si>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</si>
  <si>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</si>
  <si>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</si>
  <si>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</si>
  <si>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</si>
  <si>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</si>
  <si>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</si>
  <si>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</si>
  <si>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</si>
  <si>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</si>
  <si>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</si>
  <si>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</si>
  <si>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</si>
  <si>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</si>
  <si>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</si>
  <si>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</si>
  <si>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</si>
  <si>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</si>
  <si>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</si>
  <si>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</si>
  <si>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</si>
  <si>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</si>
  <si>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</si>
  <si>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</si>
  <si>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</si>
  <si>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</si>
  <si>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</si>
  <si>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</si>
  <si>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</si>
  <si>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</si>
  <si>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</si>
  <si>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</si>
  <si>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</si>
  <si>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</si>
  <si>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</si>
  <si>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</si>
  <si>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</si>
  <si>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</si>
  <si>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</si>
  <si>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</si>
  <si>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</si>
  <si>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</si>
  <si>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</si>
  <si>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</si>
  <si>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</si>
  <si>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</si>
  <si>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</si>
  <si>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</si>
  <si>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</si>
  <si>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</si>
  <si>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</si>
  <si>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</si>
  <si>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</si>
  <si>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</si>
  <si>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</si>
  <si>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</si>
  <si>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</si>
  <si>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</si>
  <si>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</si>
  <si>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</si>
  <si>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</si>
  <si>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</si>
  <si>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</si>
  <si>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</si>
  <si>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</si>
  <si>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</si>
  <si>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</si>
  <si>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</si>
  <si>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</si>
  <si>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</si>
  <si>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</si>
  <si>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</si>
  <si>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</si>
  <si>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</si>
  <si>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</si>
  <si>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</si>
  <si>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</si>
  <si>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</si>
  <si>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</si>
  <si>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</si>
  <si>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</si>
  <si>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</si>
  <si>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</si>
  <si>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</si>
  <si>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</si>
  <si>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</si>
  <si>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</si>
  <si>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</si>
  <si>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</si>
  <si>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</si>
  <si>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</si>
  <si>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</si>
  <si>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</si>
  <si>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</si>
  <si>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</si>
  <si>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</si>
  <si>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</si>
  <si>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</si>
  <si>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</si>
  <si>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</si>
  <si>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</si>
  <si>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</si>
  <si>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</si>
  <si>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</si>
  <si>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</si>
  <si>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</si>
  <si>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</si>
  <si>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</si>
  <si>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</si>
  <si>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</si>
  <si>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</si>
  <si>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</si>
  <si>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</si>
  <si>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</si>
  <si>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</si>
  <si>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</si>
  <si>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</si>
  <si>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</si>
  <si>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</si>
  <si>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</si>
  <si>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</si>
  <si>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</si>
  <si>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</si>
  <si>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</si>
  <si>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</si>
  <si>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</si>
  <si>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</si>
  <si>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</si>
  <si>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</si>
  <si>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</si>
  <si>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</si>
  <si>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</si>
  <si>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</si>
  <si>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</si>
  <si>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</si>
  <si>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</si>
  <si>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</si>
  <si>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</si>
  <si>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</si>
  <si>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</si>
  <si>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</si>
  <si>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</si>
  <si>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</si>
  <si>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</si>
  <si>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</si>
  <si>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</si>
  <si>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</si>
  <si>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</si>
  <si>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</si>
  <si>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</si>
  <si>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</si>
  <si>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</si>
  <si>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</si>
  <si>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</si>
  <si>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</si>
  <si>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</si>
  <si>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</si>
  <si>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</si>
  <si>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</si>
  <si>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</si>
  <si>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</si>
  <si>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</si>
  <si>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</si>
  <si>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</si>
  <si>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</si>
  <si>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</si>
  <si>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</si>
  <si>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</si>
  <si>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</si>
  <si>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</si>
  <si>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</si>
  <si>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</si>
  <si>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</si>
  <si>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</si>
  <si>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</si>
  <si>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</si>
  <si>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</si>
  <si>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</si>
  <si>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</si>
  <si>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</si>
  <si>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</si>
  <si>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</si>
  <si>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</si>
  <si>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</si>
  <si>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</si>
  <si>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</si>
  <si>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</si>
  <si>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</si>
  <si>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</si>
  <si>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</si>
  <si>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</si>
  <si>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</si>
  <si>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</si>
  <si>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</si>
  <si>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</si>
  <si>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</si>
  <si>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</si>
  <si>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</si>
  <si>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</si>
  <si>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</si>
  <si>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</si>
  <si>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</si>
  <si>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</si>
  <si>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</si>
  <si>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</si>
  <si>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</si>
  <si>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</si>
  <si>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</si>
  <si>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</si>
  <si>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</si>
  <si>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</si>
  <si>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</si>
  <si>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</si>
  <si>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</si>
  <si>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</si>
  <si>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</si>
  <si>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</si>
  <si>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</si>
  <si>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</si>
  <si>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</si>
  <si>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</si>
  <si>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</si>
  <si>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</si>
  <si>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</si>
  <si>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</si>
  <si>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</si>
  <si>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</si>
  <si>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</si>
  <si>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</si>
  <si>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</si>
  <si>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</si>
  <si>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</si>
  <si>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</si>
  <si>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</si>
  <si>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</si>
  <si>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</si>
  <si>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</si>
  <si>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</si>
  <si>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</si>
  <si>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</si>
  <si>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</si>
  <si>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</si>
  <si>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</si>
  <si>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</si>
  <si>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</si>
  <si>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</si>
  <si>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</si>
  <si>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</si>
  <si>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</si>
  <si>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</si>
  <si>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</si>
  <si>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</si>
  <si>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</si>
  <si>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</si>
  <si>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</si>
  <si>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</si>
  <si>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</si>
  <si>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</si>
  <si>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</si>
  <si>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</si>
  <si>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</si>
  <si>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</si>
  <si>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</si>
  <si>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</si>
  <si>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</si>
  <si>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</si>
  <si>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</si>
  <si>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</si>
  <si>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</si>
  <si>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</si>
  <si>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</si>
  <si>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</si>
  <si>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</si>
  <si>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</si>
  <si>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</si>
  <si>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</si>
  <si>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</si>
  <si>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</si>
  <si>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</si>
  <si>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</si>
  <si>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</si>
  <si>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</si>
  <si>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</si>
  <si>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</si>
  <si>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</si>
  <si>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</si>
  <si>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</si>
  <si>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</si>
  <si>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</si>
  <si>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</si>
  <si>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</si>
  <si>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</si>
  <si>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</si>
  <si>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</si>
  <si>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</si>
  <si>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</si>
  <si>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</si>
  <si>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</si>
  <si>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</si>
  <si>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</si>
  <si>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</si>
  <si>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</si>
  <si>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</si>
  <si>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</si>
  <si>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</si>
  <si>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</si>
  <si>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</si>
  <si>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</si>
  <si>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</si>
  <si>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</si>
  <si>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</si>
  <si>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</si>
  <si>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</si>
  <si>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</si>
  <si>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</si>
  <si>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</si>
  <si>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</si>
  <si>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</si>
  <si>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</si>
  <si>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</si>
  <si>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</si>
  <si>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</si>
  <si>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</si>
  <si>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</si>
  <si>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</si>
  <si>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</si>
  <si>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</si>
  <si>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</si>
  <si>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</si>
  <si>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</si>
  <si>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</si>
  <si>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</si>
  <si>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</si>
  <si>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</si>
  <si>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</si>
  <si>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</si>
  <si>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</si>
  <si>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</si>
  <si>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</si>
  <si>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</si>
  <si>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</si>
  <si>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</si>
  <si>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</si>
  <si>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</si>
  <si>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</si>
  <si>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</si>
  <si>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</si>
  <si>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</si>
  <si>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</si>
  <si>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</si>
  <si>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</si>
  <si>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</si>
  <si>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</si>
  <si>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</si>
  <si>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</si>
  <si>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</si>
  <si>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</si>
  <si>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</si>
  <si>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</si>
  <si>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</si>
  <si>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</si>
  <si>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</si>
  <si>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</si>
  <si>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</si>
  <si>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</si>
  <si>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</si>
  <si>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</si>
  <si>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</si>
  <si>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</si>
  <si>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</si>
  <si>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</si>
  <si>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</si>
  <si>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</si>
  <si>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</si>
  <si>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</si>
  <si>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</si>
  <si>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</si>
  <si>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</si>
  <si>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</si>
  <si>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</si>
  <si>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</si>
  <si>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</si>
  <si>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</si>
  <si>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</si>
  <si>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</si>
  <si>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</si>
  <si>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</si>
  <si>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</si>
  <si>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</si>
  <si>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</si>
  <si>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</si>
  <si>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</si>
  <si>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</si>
  <si>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</si>
  <si>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</si>
  <si>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</si>
  <si>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</si>
  <si>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</si>
  <si>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</si>
  <si>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</si>
  <si>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</si>
  <si>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</si>
  <si>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</si>
  <si>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</si>
  <si>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</si>
  <si>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</si>
  <si>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</si>
  <si>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</si>
  <si>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</si>
  <si>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</si>
  <si>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</si>
  <si>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</si>
  <si>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</si>
  <si>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</si>
  <si>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</si>
  <si>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</si>
  <si>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</si>
  <si>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</si>
  <si>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</si>
  <si>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</si>
  <si>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</si>
  <si>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</si>
  <si>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</si>
  <si>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</si>
  <si>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</si>
  <si>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</si>
  <si>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</si>
  <si>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</si>
  <si>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</si>
  <si>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</si>
  <si>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</si>
  <si>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</si>
  <si>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</si>
  <si>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</si>
  <si>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</si>
  <si>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</si>
  <si>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</si>
  <si>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</si>
  <si>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</si>
  <si>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</si>
  <si>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</si>
  <si>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</si>
  <si>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</si>
  <si>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</si>
  <si>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</si>
  <si>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</si>
  <si>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</si>
  <si>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</si>
  <si>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</si>
  <si>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</si>
  <si>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</si>
  <si>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</si>
  <si>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</si>
  <si>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</si>
  <si>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</si>
  <si>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</si>
  <si>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</si>
  <si>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</si>
  <si>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</si>
  <si>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</si>
  <si>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</si>
  <si>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</si>
  <si>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</si>
  <si>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</si>
  <si>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</si>
  <si>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</si>
  <si>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</si>
  <si>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</si>
  <si>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</si>
  <si>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</si>
  <si>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</si>
  <si>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</si>
  <si>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</si>
  <si>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</si>
  <si>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</si>
  <si>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</si>
  <si>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</si>
  <si>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</si>
  <si>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</si>
  <si>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</si>
  <si>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</si>
  <si>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</si>
  <si>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</si>
  <si>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</si>
  <si>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</si>
  <si>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</si>
  <si>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</si>
  <si>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</si>
  <si>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</si>
  <si>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</si>
  <si>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</si>
  <si>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</si>
  <si>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</si>
  <si>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</si>
  <si>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</si>
  <si>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</si>
  <si>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</si>
  <si>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</si>
  <si>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</si>
  <si>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</si>
  <si>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</si>
  <si>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</si>
  <si>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</si>
  <si>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</si>
  <si>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</si>
  <si>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</si>
  <si>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</si>
  <si>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</si>
  <si>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</si>
  <si>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</si>
  <si>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</si>
  <si>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</si>
  <si>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</si>
  <si>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</si>
  <si>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</si>
  <si>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</si>
  <si>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</si>
  <si>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</si>
  <si>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</si>
  <si>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</si>
  <si>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</si>
  <si>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</si>
  <si>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</si>
  <si>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</si>
  <si>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</si>
  <si>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</si>
  <si>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</si>
  <si>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</si>
  <si>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</si>
  <si>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</si>
  <si>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</si>
  <si>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</si>
  <si>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</si>
  <si>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</si>
  <si>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</si>
  <si>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</si>
  <si>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</si>
  <si>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</si>
  <si>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</si>
  <si>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</si>
  <si>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</si>
  <si>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</si>
  <si>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</si>
  <si>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</si>
  <si>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</si>
  <si>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</si>
  <si>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</si>
  <si>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</si>
  <si>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</si>
  <si>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</si>
  <si>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</si>
  <si>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</si>
  <si>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</si>
  <si>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</si>
  <si>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</si>
  <si>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</si>
  <si>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</si>
  <si>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</si>
  <si>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</si>
  <si>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</si>
  <si>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</si>
  <si>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</si>
  <si>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</si>
  <si>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</si>
  <si>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</si>
  <si>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</si>
  <si>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</si>
  <si>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</si>
  <si>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</si>
  <si>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</si>
  <si>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</si>
  <si>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</si>
  <si>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</si>
  <si>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</si>
  <si>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</si>
  <si>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</si>
  <si>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</si>
  <si>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</si>
  <si>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</si>
  <si>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</si>
  <si>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</si>
  <si>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</si>
  <si>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</si>
  <si>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</si>
  <si>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</si>
  <si>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</si>
  <si>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</si>
  <si>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</si>
  <si>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</si>
  <si>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</si>
  <si>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</si>
  <si>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</si>
  <si>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</si>
  <si>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</si>
  <si>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</si>
  <si>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</si>
  <si>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</si>
  <si>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</si>
  <si>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</si>
  <si>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</si>
  <si>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</si>
  <si>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</si>
  <si>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</si>
  <si>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</si>
  <si>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</si>
  <si>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</si>
  <si>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</si>
  <si>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</si>
  <si>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</si>
  <si>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</si>
  <si>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</si>
  <si>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</si>
  <si>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</si>
  <si>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</si>
  <si>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</si>
  <si>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</si>
  <si>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</si>
  <si>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</si>
  <si>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</si>
  <si>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</si>
  <si>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</si>
  <si>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</si>
  <si>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</si>
  <si>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</si>
  <si>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</si>
  <si>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</si>
  <si>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</si>
  <si>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</si>
  <si>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</si>
  <si>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</si>
  <si>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</si>
  <si>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</si>
  <si>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</si>
  <si>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</si>
  <si>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</si>
  <si>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</si>
  <si>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</si>
  <si>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</si>
  <si>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</si>
  <si>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</si>
  <si>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</si>
  <si>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</si>
  <si>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</si>
  <si>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</si>
  <si>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</si>
  <si>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</si>
  <si>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</si>
  <si>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</si>
  <si>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</si>
  <si>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</si>
  <si>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</si>
  <si>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</si>
  <si>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</si>
  <si>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</si>
  <si>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</si>
  <si>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</si>
  <si>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</si>
  <si>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</si>
  <si>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</si>
  <si>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</si>
  <si>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</si>
  <si>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</si>
  <si>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</si>
  <si>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</si>
  <si>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</si>
  <si>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</si>
  <si>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</si>
  <si>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</si>
  <si>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</si>
  <si>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</si>
  <si>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</si>
  <si>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</si>
  <si>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</si>
  <si>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</si>
  <si>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</si>
  <si>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</si>
  <si>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</si>
  <si>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</si>
  <si>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</si>
  <si>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</si>
  <si>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</si>
  <si>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</si>
  <si>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</si>
  <si>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</si>
  <si>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</si>
  <si>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</si>
  <si>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</si>
  <si>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</si>
  <si>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</si>
  <si>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</si>
  <si>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</si>
  <si>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</si>
  <si>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</si>
  <si>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</si>
  <si>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</si>
  <si>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</si>
  <si>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</si>
  <si>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</si>
  <si>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</si>
  <si>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</si>
  <si>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</si>
  <si>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</si>
  <si>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</si>
  <si>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</si>
  <si>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</si>
  <si>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</si>
  <si>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</si>
  <si>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</si>
  <si>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</si>
  <si>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</si>
  <si>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</si>
  <si>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</si>
  <si>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</si>
  <si>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</si>
  <si>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</si>
  <si>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</si>
  <si>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</si>
  <si>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</si>
  <si>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</si>
  <si>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</si>
  <si>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</si>
  <si>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</si>
  <si>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</si>
  <si>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</si>
  <si>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</si>
  <si>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</si>
  <si>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</si>
  <si>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</si>
  <si>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</si>
  <si>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</si>
  <si>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</si>
  <si>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</si>
  <si>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</si>
  <si>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</si>
  <si>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</si>
  <si>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</si>
  <si>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</si>
  <si>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</si>
  <si>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</si>
  <si>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</si>
  <si>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</si>
  <si>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</si>
  <si>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</si>
  <si>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</si>
  <si>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</si>
  <si>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</si>
  <si>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</si>
  <si>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</si>
  <si>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</si>
  <si>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</si>
  <si>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</si>
  <si>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</si>
  <si>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</si>
  <si>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</si>
  <si>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</si>
  <si>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</si>
  <si>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</si>
  <si>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</si>
  <si>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</si>
  <si>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</si>
  <si>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</si>
  <si>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</si>
  <si>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</si>
  <si>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</si>
  <si>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</si>
  <si>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</si>
  <si>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</si>
  <si>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</si>
  <si>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</si>
  <si>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</si>
  <si>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</si>
  <si>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</si>
  <si>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</si>
  <si>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</si>
  <si>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</si>
  <si>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</si>
  <si>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</si>
  <si>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</si>
  <si>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</si>
  <si>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</si>
  <si>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</si>
  <si>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</si>
  <si>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</si>
  <si>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</si>
  <si>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</si>
  <si>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</si>
  <si>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</si>
  <si>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</si>
  <si>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</si>
  <si>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</si>
  <si>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</si>
  <si>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</si>
  <si>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</si>
  <si>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</si>
  <si>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</si>
  <si>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</si>
  <si>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</si>
  <si>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</si>
  <si>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</si>
  <si>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</si>
  <si>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</si>
  <si>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</si>
  <si>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</si>
  <si>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</si>
  <si>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</si>
  <si>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</si>
  <si>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</si>
  <si>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</si>
  <si>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</si>
  <si>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</si>
  <si>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</si>
  <si>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</si>
  <si>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</si>
  <si>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</si>
  <si>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</si>
  <si>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</si>
  <si>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</si>
  <si>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</si>
  <si>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</si>
  <si>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</si>
  <si>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</si>
  <si>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</si>
  <si>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</si>
  <si>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</si>
  <si>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</si>
  <si>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</si>
  <si>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</si>
  <si>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</si>
  <si>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</si>
  <si>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</si>
  <si>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</si>
  <si>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</si>
  <si>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</si>
  <si>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</si>
  <si>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</si>
  <si>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</si>
  <si>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</si>
  <si>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</si>
  <si>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</si>
  <si>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</si>
  <si>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</si>
  <si>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</si>
  <si>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</si>
  <si>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</si>
  <si>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</si>
  <si>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</si>
  <si>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</si>
  <si>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</si>
  <si>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</si>
  <si>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</si>
  <si>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</si>
  <si>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</si>
  <si>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</si>
  <si>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</si>
  <si>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</si>
  <si>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</si>
  <si>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</si>
  <si>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</si>
  <si>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</si>
  <si>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</si>
  <si>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</si>
  <si>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</si>
  <si>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</si>
  <si>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</si>
  <si>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</si>
  <si>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</si>
  <si>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</si>
  <si>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</si>
  <si>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</si>
  <si>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</si>
  <si>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</si>
  <si>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</si>
  <si>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</si>
  <si>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</si>
  <si>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</si>
  <si>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</si>
  <si>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</si>
  <si>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</si>
  <si>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</si>
  <si>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</si>
  <si>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</si>
  <si>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</si>
  <si>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</si>
  <si>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</si>
  <si>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</si>
  <si>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</si>
  <si>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</si>
  <si>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</si>
  <si>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</si>
  <si>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</si>
  <si>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</si>
  <si>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</si>
  <si>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</si>
  <si>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</si>
  <si>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</si>
  <si>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</si>
  <si>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</si>
  <si>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</si>
  <si>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</si>
  <si>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</si>
  <si>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</si>
  <si>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</si>
  <si>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</si>
  <si>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</si>
  <si>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</si>
  <si>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</si>
  <si>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</si>
  <si>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</si>
  <si>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</si>
  <si>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</si>
  <si>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</si>
  <si>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</si>
  <si>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</si>
  <si>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</si>
  <si>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</si>
  <si>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</si>
  <si>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</si>
  <si>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</si>
  <si>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</si>
  <si>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</si>
  <si>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</si>
  <si>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</si>
  <si>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</si>
  <si>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</si>
  <si>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</si>
  <si>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</si>
  <si>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</si>
  <si>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</si>
  <si>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</si>
  <si>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</si>
  <si>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</si>
  <si>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</si>
  <si>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</si>
  <si>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</si>
  <si>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</si>
  <si>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</si>
  <si>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</si>
  <si>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</si>
  <si>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</si>
  <si>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</si>
  <si>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</si>
  <si>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</si>
  <si>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</si>
  <si>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</si>
  <si>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</si>
  <si>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</si>
  <si>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</si>
  <si>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</si>
  <si>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</si>
  <si>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</si>
  <si>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</si>
  <si>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</si>
  <si>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</si>
  <si>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</si>
  <si>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</si>
  <si>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</si>
  <si>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</si>
  <si>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</si>
  <si>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</si>
  <si>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</si>
  <si>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</si>
  <si>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</si>
  <si>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</si>
  <si>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</si>
  <si>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</si>
  <si>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</si>
  <si>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</si>
  <si>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</si>
  <si>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</si>
  <si>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</si>
  <si>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</si>
  <si>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</si>
  <si>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</si>
  <si>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</si>
  <si>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</si>
  <si>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</si>
  <si>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</si>
  <si>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</si>
  <si>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</si>
  <si>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</si>
  <si>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</si>
  <si>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</si>
  <si>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</si>
  <si>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</si>
  <si>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</si>
  <si>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</si>
  <si>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</si>
  <si>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</si>
  <si>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</si>
  <si>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</si>
  <si>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</si>
  <si>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</si>
  <si>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</si>
  <si>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</si>
  <si>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</si>
  <si>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</si>
  <si>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</si>
  <si>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</si>
  <si>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</si>
  <si>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</si>
  <si>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</si>
  <si>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</si>
  <si>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</si>
  <si>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</si>
  <si>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</si>
  <si>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</si>
  <si>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</si>
  <si>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</si>
  <si>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</si>
  <si>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</si>
  <si>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</si>
  <si>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</si>
  <si>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</si>
  <si>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</si>
  <si>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</si>
  <si>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</si>
  <si>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</si>
  <si>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</si>
  <si>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</si>
  <si>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</si>
  <si>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</si>
  <si>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</si>
  <si>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</si>
  <si>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</si>
  <si>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</si>
  <si>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</si>
  <si>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</si>
  <si>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</si>
  <si>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</si>
  <si>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</si>
  <si>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</si>
  <si>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</si>
  <si>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</si>
  <si>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</si>
  <si>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</si>
  <si>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</si>
  <si>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</si>
  <si>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</si>
  <si>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</si>
  <si>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</si>
  <si>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</si>
  <si>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</si>
  <si>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</si>
  <si>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</si>
  <si>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</si>
  <si>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</si>
  <si>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</si>
  <si>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</si>
  <si>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</si>
  <si>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</si>
  <si>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</si>
  <si>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</si>
  <si>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</si>
  <si>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</si>
  <si>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</si>
  <si>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</si>
  <si>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</si>
  <si>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</si>
  <si>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</si>
  <si>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</si>
  <si>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</si>
  <si>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</si>
  <si>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</si>
  <si>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</si>
  <si>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</si>
  <si>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</si>
  <si>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</si>
  <si>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</si>
  <si>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</si>
  <si>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</si>
  <si>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</si>
  <si>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</si>
  <si>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</si>
  <si>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</si>
  <si>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</si>
  <si>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</si>
  <si>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</si>
  <si>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</si>
  <si>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</si>
  <si>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</si>
  <si>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</si>
  <si>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</si>
  <si>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</si>
  <si>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</si>
  <si>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</si>
  <si>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</si>
  <si>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</si>
  <si>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</si>
  <si>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</si>
  <si>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</si>
  <si>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</si>
  <si>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</si>
  <si>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</si>
  <si>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</si>
  <si>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</si>
  <si>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</si>
  <si>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</si>
  <si>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</si>
  <si>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</si>
  <si>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</si>
  <si>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</si>
  <si>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</si>
  <si>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</si>
  <si>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</si>
  <si>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</si>
  <si>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</si>
  <si>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</si>
  <si>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</si>
  <si>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</si>
  <si>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</si>
  <si>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</si>
  <si>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</si>
  <si>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</si>
  <si>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</si>
  <si>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</si>
  <si>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</si>
  <si>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</si>
  <si>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</si>
  <si>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</si>
  <si>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</si>
  <si>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</si>
  <si>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</si>
  <si>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</si>
  <si>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</si>
  <si>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</si>
  <si>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</si>
  <si>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</si>
  <si>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</si>
  <si>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</si>
  <si>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</si>
  <si>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</si>
  <si>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</si>
  <si>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</si>
  <si>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</si>
  <si>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</si>
  <si>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</si>
  <si>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</si>
  <si>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</si>
  <si>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</si>
  <si>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</si>
  <si>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</si>
  <si>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</si>
  <si>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</si>
  <si>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</si>
  <si>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</si>
  <si>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</si>
  <si>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</si>
  <si>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</si>
  <si>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</si>
  <si>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</si>
  <si>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</si>
  <si>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</si>
  <si>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</si>
  <si>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</si>
  <si>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</si>
  <si>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</si>
  <si>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</si>
  <si>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</si>
  <si>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</si>
  <si>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</si>
  <si>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</si>
  <si>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</si>
  <si>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</si>
  <si>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</si>
  <si>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</si>
  <si>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</si>
  <si>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</si>
  <si>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</si>
  <si>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</si>
  <si>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</si>
  <si>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</si>
  <si>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</si>
  <si>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</si>
  <si>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</si>
  <si>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</si>
  <si>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</si>
  <si>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</si>
  <si>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</si>
  <si>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</si>
  <si>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</si>
  <si>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</si>
  <si>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</si>
  <si>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</si>
  <si>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</si>
  <si>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</si>
  <si>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</si>
  <si>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</si>
  <si>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</si>
  <si>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</si>
  <si>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</si>
  <si>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</si>
  <si>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</si>
  <si>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</si>
  <si>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</si>
  <si>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</si>
  <si>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</si>
  <si>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</si>
  <si>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</si>
  <si>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</si>
  <si>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</si>
  <si>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</si>
  <si>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</si>
  <si>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</si>
  <si>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</si>
  <si>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</si>
  <si>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</si>
  <si>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</si>
  <si>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</si>
  <si>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</si>
  <si>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</si>
  <si>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</si>
  <si>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</si>
  <si>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</si>
  <si>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</si>
  <si>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</si>
  <si>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</si>
  <si>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</si>
  <si>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</si>
  <si>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</si>
  <si>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</si>
  <si>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</si>
  <si>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</si>
  <si>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</si>
  <si>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</si>
  <si>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</si>
  <si>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</si>
  <si>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</si>
  <si>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</si>
  <si>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</si>
  <si>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</si>
  <si>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</si>
  <si>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</si>
  <si>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</si>
  <si>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</si>
  <si>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</si>
  <si>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</si>
  <si>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</si>
  <si>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</si>
  <si>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</si>
  <si>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</si>
  <si>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</si>
  <si>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</si>
  <si>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</si>
  <si>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</si>
  <si>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</si>
  <si>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</si>
  <si>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</si>
  <si>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</si>
  <si>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</si>
  <si>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</si>
  <si>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</si>
  <si>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</si>
  <si>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</si>
  <si>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</si>
  <si>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</si>
  <si>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</si>
  <si>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</si>
  <si>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</si>
  <si>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</si>
  <si>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</si>
  <si>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</si>
  <si>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</si>
  <si>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</si>
  <si>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</si>
  <si>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</si>
  <si>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</si>
  <si>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</si>
  <si>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</si>
  <si>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</si>
  <si>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</si>
  <si>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</si>
  <si>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</si>
  <si>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</si>
  <si>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</si>
  <si>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</si>
  <si>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</si>
  <si>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</si>
  <si>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</si>
  <si>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</si>
  <si>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</si>
  <si>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</si>
  <si>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</si>
  <si>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</si>
  <si>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</si>
  <si>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</si>
  <si>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</si>
  <si>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</si>
  <si>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</si>
  <si>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</si>
  <si>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</si>
  <si>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</si>
  <si>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</si>
  <si>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</si>
  <si>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</si>
  <si>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</si>
  <si>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</si>
  <si>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</si>
  <si>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</si>
  <si>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</si>
  <si>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</si>
  <si>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</si>
  <si>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</si>
  <si>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</si>
  <si>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</si>
  <si>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</si>
  <si>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</si>
  <si>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</si>
  <si>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</si>
  <si>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</si>
  <si>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</si>
  <si>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</si>
  <si>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</si>
  <si>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</si>
  <si>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</si>
  <si>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</si>
  <si>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</si>
  <si>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</si>
  <si>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</si>
  <si>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</si>
  <si>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</si>
  <si>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</si>
  <si>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</si>
  <si>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</si>
  <si>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</si>
  <si>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</si>
  <si>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</si>
  <si>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</si>
  <si>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</si>
  <si>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</si>
  <si>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</si>
  <si>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</si>
  <si>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</si>
  <si>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</si>
  <si>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</si>
  <si>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</si>
  <si>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</si>
  <si>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</si>
  <si>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</si>
  <si>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</si>
  <si>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</si>
  <si>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</si>
  <si>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</si>
  <si>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</si>
  <si>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</si>
  <si>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</si>
  <si>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</si>
  <si>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</si>
  <si>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</si>
  <si>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</si>
  <si>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</si>
  <si>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</si>
  <si>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</si>
  <si>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</si>
  <si>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</si>
  <si>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</si>
  <si>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</si>
  <si>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</si>
  <si>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</si>
  <si>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</si>
  <si>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</si>
  <si>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</si>
  <si>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</si>
  <si>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</si>
  <si>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</si>
  <si>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</si>
  <si>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</si>
  <si>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</si>
  <si>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</si>
  <si>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</si>
  <si>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</si>
  <si>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</si>
  <si>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</si>
  <si>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</si>
  <si>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</si>
  <si>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</si>
  <si>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</si>
  <si>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</si>
  <si>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</si>
  <si>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</si>
  <si>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</si>
  <si>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</si>
  <si>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</si>
  <si>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</si>
  <si>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</si>
  <si>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</si>
  <si>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</si>
  <si>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</si>
  <si>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</si>
  <si>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</si>
  <si>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</si>
  <si>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</si>
  <si>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</si>
  <si>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</si>
  <si>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</si>
  <si>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</si>
  <si>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</si>
  <si>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</si>
  <si>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</si>
  <si>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</si>
  <si>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</si>
  <si>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</si>
  <si>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</si>
  <si>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</si>
  <si>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</si>
  <si>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</si>
  <si>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</si>
  <si>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</si>
  <si>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</si>
  <si>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</si>
  <si>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</si>
  <si>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</si>
  <si>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</si>
  <si>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</si>
  <si>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</si>
  <si>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</si>
  <si>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</si>
  <si>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</si>
  <si>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</si>
  <si>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</si>
  <si>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</si>
  <si>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</si>
  <si>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</si>
  <si>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</si>
  <si>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</si>
  <si>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</si>
  <si>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</si>
  <si>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</si>
  <si>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</si>
  <si>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</si>
  <si>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</si>
  <si>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</si>
  <si>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</si>
  <si>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</si>
  <si>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</si>
  <si>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</si>
  <si>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</si>
  <si>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</si>
  <si>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</si>
  <si>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</si>
  <si>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</si>
  <si>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</si>
  <si>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</si>
  <si>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</si>
  <si>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</si>
  <si>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</si>
  <si>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</si>
  <si>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</si>
  <si>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</si>
  <si>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</si>
  <si>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</si>
  <si>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</si>
  <si>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</si>
  <si>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</si>
  <si>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</si>
  <si>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</si>
  <si>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</si>
  <si>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</si>
  <si>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</si>
  <si>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</si>
  <si>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</si>
  <si>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</si>
  <si>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</si>
  <si>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</si>
  <si>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</si>
  <si>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</si>
  <si>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</si>
  <si>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</si>
  <si>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</si>
  <si>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</si>
  <si>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</si>
  <si>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</si>
  <si>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</si>
  <si>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</si>
  <si>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</si>
  <si>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</si>
  <si>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</si>
  <si>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</si>
  <si>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</si>
  <si>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</si>
  <si>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</si>
  <si>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</si>
  <si>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</si>
  <si>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</si>
  <si>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</si>
  <si>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</si>
  <si>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</si>
  <si>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</si>
  <si>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</si>
  <si>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</si>
  <si>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</si>
  <si>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</si>
  <si>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</si>
  <si>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</si>
  <si>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</si>
  <si>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</si>
  <si>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</si>
  <si>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</si>
  <si>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</si>
  <si>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</si>
  <si>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</si>
  <si>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</si>
  <si>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</si>
  <si>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</si>
  <si>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</si>
  <si>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</si>
  <si>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</si>
  <si>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</si>
  <si>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</si>
  <si>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</si>
  <si>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</si>
  <si>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</si>
  <si>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</si>
  <si>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</si>
  <si>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</si>
  <si>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</si>
  <si>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</si>
  <si>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</si>
  <si>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</si>
  <si>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</si>
  <si>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</si>
  <si>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</si>
  <si>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</si>
  <si>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</si>
  <si>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</si>
  <si>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</si>
  <si>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</si>
  <si>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</si>
  <si>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</si>
  <si>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</si>
  <si>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</si>
  <si>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</si>
  <si>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</si>
  <si>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</si>
  <si>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</si>
  <si>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</si>
  <si>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</si>
  <si>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</si>
  <si>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</si>
  <si>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</si>
  <si>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</si>
  <si>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</si>
  <si>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</si>
  <si>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</si>
  <si>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</si>
  <si>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</si>
  <si>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</si>
  <si>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</si>
  <si>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</si>
  <si>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</si>
  <si>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</si>
  <si>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</si>
  <si>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</si>
  <si>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</si>
  <si>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</si>
  <si>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</si>
  <si>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</si>
  <si>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</si>
  <si>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</si>
  <si>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</si>
  <si>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</si>
  <si>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</si>
  <si>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</si>
  <si>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</si>
  <si>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</si>
  <si>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</si>
  <si>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</si>
  <si>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</si>
  <si>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</si>
  <si>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</si>
  <si>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</si>
  <si>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</si>
  <si>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</si>
  <si>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</si>
  <si>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</si>
  <si>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</si>
  <si>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</si>
  <si>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</si>
  <si>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</si>
  <si>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</si>
  <si>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</si>
  <si>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</si>
  <si>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</si>
  <si>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</si>
  <si>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</si>
  <si>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</si>
  <si>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</si>
  <si>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</si>
  <si>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</si>
  <si>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</si>
  <si>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</si>
  <si>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</si>
  <si>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</si>
  <si>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</si>
  <si>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</si>
  <si>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</si>
  <si>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</si>
  <si>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</si>
  <si>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</si>
  <si>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</si>
  <si>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</si>
  <si>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</si>
  <si>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</si>
  <si>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</si>
  <si>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</si>
  <si>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</si>
  <si>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</si>
  <si>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</si>
  <si>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</si>
  <si>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</si>
  <si>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</si>
  <si>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</si>
  <si>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</si>
  <si>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</si>
  <si>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</si>
  <si>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</si>
  <si>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</si>
  <si>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</si>
  <si>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</si>
  <si>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</si>
  <si>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</si>
  <si>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</si>
  <si>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</si>
  <si>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</si>
  <si>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</si>
  <si>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</si>
  <si>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</si>
  <si>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</si>
  <si>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</si>
  <si>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</si>
  <si>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</si>
  <si>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</si>
  <si>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</si>
  <si>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</si>
  <si>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</si>
  <si>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</si>
  <si>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</si>
  <si>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</si>
  <si>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</si>
  <si>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</si>
  <si>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</si>
  <si>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</si>
  <si>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</si>
  <si>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</si>
  <si>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</si>
  <si>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</si>
  <si>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</si>
  <si>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</si>
  <si>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</si>
  <si>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</si>
  <si>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</si>
  <si>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</si>
  <si>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</si>
  <si>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</si>
  <si>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</si>
  <si>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</si>
  <si>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</si>
  <si>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</si>
  <si>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</si>
  <si>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</si>
  <si>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</si>
  <si>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</si>
  <si>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</si>
  <si>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</si>
  <si>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</si>
  <si>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</si>
  <si>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</si>
  <si>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</si>
  <si>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</si>
  <si>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</si>
  <si>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</si>
  <si>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</si>
  <si>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</si>
  <si>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</si>
  <si>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</si>
  <si>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</si>
  <si>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</si>
  <si>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</si>
  <si>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</si>
  <si>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</si>
  <si>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</si>
  <si>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</si>
  <si>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</si>
  <si>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</si>
  <si>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</si>
  <si>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</si>
  <si>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</si>
  <si>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</si>
  <si>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</si>
  <si>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</si>
  <si>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</si>
  <si>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</si>
  <si>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</si>
  <si>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</si>
  <si>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</si>
  <si>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</si>
  <si>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</si>
  <si>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</si>
  <si>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</si>
  <si>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</si>
  <si>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</si>
  <si>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</si>
  <si>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</si>
  <si>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</si>
  <si>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</si>
  <si>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</si>
  <si>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</si>
  <si>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</si>
  <si>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</si>
  <si>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</si>
  <si>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</si>
  <si>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</si>
  <si>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</si>
  <si>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</si>
  <si>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</si>
  <si>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</si>
  <si>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</si>
  <si>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</si>
  <si>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</si>
  <si>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</si>
  <si>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</si>
  <si>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</si>
  <si>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</si>
  <si>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</si>
  <si>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</si>
  <si>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</si>
  <si>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</si>
  <si>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</si>
  <si>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</si>
  <si>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</si>
  <si>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</si>
  <si>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</si>
  <si>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</si>
  <si>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</si>
  <si>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</si>
  <si>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</si>
  <si>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</si>
  <si>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</si>
  <si>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</si>
  <si>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</si>
  <si>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</si>
  <si>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</si>
  <si>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</si>
  <si>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</si>
  <si>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</si>
  <si>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</si>
  <si>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</si>
  <si>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</si>
  <si>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</si>
  <si>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</si>
  <si>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</si>
  <si>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</si>
  <si>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</si>
  <si>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</si>
  <si>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</si>
  <si>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</si>
  <si>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</si>
  <si>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</si>
  <si>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</si>
  <si>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</si>
  <si>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</si>
  <si>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</si>
  <si>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</si>
  <si>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</si>
  <si>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</si>
  <si>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</si>
  <si>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</si>
  <si>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</si>
  <si>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</si>
  <si>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</si>
  <si>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</si>
  <si>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</si>
  <si>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</si>
  <si>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</si>
  <si>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</si>
  <si>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</si>
  <si>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</si>
  <si>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</si>
  <si>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</si>
  <si>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</si>
  <si>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</si>
  <si>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</si>
  <si>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</si>
  <si>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</si>
  <si>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</si>
  <si>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</si>
  <si>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</si>
  <si>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</si>
  <si>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</si>
  <si>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</si>
  <si>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</si>
  <si>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</si>
  <si>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</si>
  <si>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</si>
  <si>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</si>
  <si>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</si>
  <si>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</si>
  <si>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</si>
  <si>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</si>
  <si>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</si>
  <si>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</si>
  <si>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</si>
  <si>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</si>
  <si>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</si>
  <si>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</si>
  <si>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</si>
  <si>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</si>
  <si>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</si>
  <si>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</si>
  <si>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</si>
  <si>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</si>
  <si>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</si>
  <si>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</si>
  <si>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</si>
  <si>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</si>
  <si>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</si>
  <si>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</si>
  <si>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</si>
  <si>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</si>
  <si>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</si>
  <si>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</si>
  <si>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</si>
  <si>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</si>
  <si>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</si>
  <si>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</si>
  <si>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</si>
  <si>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</si>
  <si>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</si>
  <si>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</si>
  <si>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</si>
  <si>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</si>
  <si>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</si>
  <si>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</si>
  <si>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</si>
  <si>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</si>
  <si>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</si>
  <si>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</si>
  <si>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</si>
  <si>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</si>
  <si>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</si>
  <si>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</si>
  <si>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</si>
  <si>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</si>
  <si>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</si>
  <si>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</si>
  <si>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</si>
  <si>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</si>
  <si>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</si>
  <si>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</si>
  <si>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</si>
  <si>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</si>
  <si>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</si>
  <si>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</si>
  <si>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</si>
  <si>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</si>
  <si>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</si>
  <si>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</si>
  <si>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</si>
  <si>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</si>
  <si>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</si>
  <si>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</si>
  <si>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</si>
  <si>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</si>
  <si>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</si>
  <si>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</si>
  <si>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</si>
  <si>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</si>
  <si>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</si>
  <si>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</si>
  <si>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</si>
  <si>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</si>
  <si>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</si>
  <si>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</si>
  <si>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</si>
  <si>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</si>
  <si>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</si>
  <si>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</si>
  <si>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</si>
  <si>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</si>
  <si>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</si>
  <si>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</si>
  <si>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</si>
  <si>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</si>
  <si>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</si>
  <si>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</si>
  <si>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</si>
  <si>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</si>
  <si>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</si>
  <si>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</si>
  <si>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</si>
  <si>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</si>
  <si>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</si>
  <si>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</si>
  <si>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</si>
  <si>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</si>
  <si>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</si>
  <si>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</si>
  <si>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</si>
  <si>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</si>
  <si>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</si>
  <si>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</si>
  <si>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</si>
  <si>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</si>
  <si>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</si>
  <si>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</si>
  <si>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</si>
  <si>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</si>
  <si>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</si>
  <si>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</si>
  <si>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</si>
  <si>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</si>
  <si>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</si>
  <si>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</si>
  <si>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</si>
  <si>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</si>
  <si>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</si>
  <si>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</si>
  <si>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</si>
  <si>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</si>
  <si>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</si>
  <si>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</si>
  <si>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</si>
  <si>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</si>
  <si>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</si>
  <si>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</si>
  <si>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</si>
  <si>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</si>
  <si>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</si>
  <si>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</si>
  <si>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</si>
  <si>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</si>
  <si>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</si>
  <si>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</si>
  <si>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</si>
  <si>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</si>
  <si>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</si>
  <si>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</si>
  <si>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</si>
  <si>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</si>
  <si>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</si>
  <si>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</si>
  <si>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</si>
  <si>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</si>
  <si>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</si>
  <si>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</si>
  <si>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</si>
  <si>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</si>
  <si>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</si>
  <si>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</si>
  <si>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</si>
  <si>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</si>
  <si>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</si>
  <si>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</si>
  <si>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</si>
  <si>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</si>
  <si>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</si>
  <si>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</si>
  <si>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</si>
  <si>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</si>
  <si>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</si>
  <si>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</si>
  <si>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</si>
  <si>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</si>
  <si>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</si>
  <si>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</si>
  <si>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</si>
  <si>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</si>
  <si>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</si>
  <si>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</si>
  <si>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</si>
  <si>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</si>
  <si>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</si>
  <si>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</si>
  <si>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</si>
  <si>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</si>
  <si>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</si>
  <si>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</si>
  <si>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</si>
  <si>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</si>
  <si>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</si>
  <si>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</si>
  <si>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</si>
  <si>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</si>
  <si>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</si>
  <si>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</si>
  <si>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</si>
  <si>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</si>
  <si>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</si>
  <si>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</si>
  <si>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</si>
  <si>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</si>
  <si>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</si>
  <si>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</si>
  <si>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</si>
  <si>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</si>
  <si>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</si>
  <si>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</si>
  <si>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</si>
  <si>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</si>
  <si>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</si>
  <si>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</si>
  <si>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</si>
  <si>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</si>
  <si>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</si>
  <si>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</si>
  <si>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</si>
  <si>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</si>
  <si>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</si>
  <si>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</si>
  <si>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</si>
  <si>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</si>
  <si>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</si>
  <si>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</si>
  <si>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</si>
  <si>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</si>
  <si>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</si>
  <si>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</si>
  <si>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</si>
  <si>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</si>
  <si>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</si>
  <si>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</si>
  <si>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</si>
  <si>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</si>
  <si>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</si>
  <si>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</si>
  <si>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</si>
  <si>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</si>
  <si>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</si>
  <si>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</si>
  <si>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</si>
  <si>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</si>
  <si>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</si>
  <si>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</si>
  <si>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</si>
  <si>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</si>
  <si>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</si>
  <si>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</si>
  <si>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</si>
  <si>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</si>
  <si>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</si>
  <si>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</si>
  <si>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</si>
  <si>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</si>
  <si>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</si>
  <si>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</si>
  <si>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</si>
  <si>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</si>
  <si>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</si>
  <si>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</si>
  <si>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</si>
  <si>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</si>
  <si>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</si>
  <si>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</si>
  <si>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</si>
  <si>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</si>
  <si>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</si>
  <si>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</si>
  <si>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</si>
  <si>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</si>
  <si>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</si>
  <si>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</si>
  <si>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</si>
  <si>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</si>
  <si>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</si>
  <si>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</si>
  <si>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</si>
  <si>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</si>
  <si>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</si>
  <si>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</si>
  <si>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</si>
  <si>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</si>
  <si>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</si>
  <si>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</si>
  <si>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</si>
  <si>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</si>
  <si>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</si>
  <si>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</si>
  <si>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</si>
  <si>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</si>
  <si>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</si>
  <si>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</si>
  <si>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</si>
  <si>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</si>
  <si>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</si>
  <si>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</si>
  <si>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</si>
  <si>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</si>
  <si>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</si>
  <si>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</si>
  <si>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</si>
  <si>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</si>
  <si>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</si>
  <si>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</si>
  <si>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</si>
  <si>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</si>
  <si>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</si>
  <si>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</si>
  <si>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</si>
  <si>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</si>
  <si>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</si>
  <si>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</si>
  <si>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</si>
  <si>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</si>
  <si>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</si>
  <si>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</si>
  <si>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</si>
  <si>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</si>
  <si>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</si>
  <si>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</si>
  <si>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</si>
  <si>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</si>
  <si>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</si>
  <si>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</si>
  <si>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</si>
  <si>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</si>
  <si>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</si>
  <si>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</si>
  <si>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</si>
  <si>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</si>
  <si>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</si>
  <si>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</si>
  <si>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</si>
  <si>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</si>
  <si>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</si>
  <si>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</si>
  <si>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</si>
  <si>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</si>
  <si>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</si>
  <si>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</si>
  <si>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</si>
  <si>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</si>
  <si>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</si>
  <si>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</si>
  <si>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</si>
  <si>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</si>
  <si>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</si>
  <si>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</si>
  <si>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</si>
  <si>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</si>
  <si>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</si>
  <si>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</si>
  <si>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</si>
  <si>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</si>
  <si>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</si>
  <si>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</si>
  <si>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</si>
  <si>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</si>
  <si>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</si>
  <si>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</si>
  <si>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</si>
  <si>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</si>
  <si>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</si>
  <si>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</si>
  <si>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</si>
  <si>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</si>
  <si>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</si>
  <si>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</si>
  <si>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</si>
  <si>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</si>
  <si>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</si>
  <si>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</si>
  <si>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</si>
  <si>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</si>
  <si>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</si>
  <si>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</si>
  <si>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</si>
  <si>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</si>
  <si>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</si>
  <si>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</si>
  <si>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</si>
  <si>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</si>
  <si>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</si>
  <si>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</si>
  <si>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</si>
  <si>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</si>
  <si>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</si>
  <si>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</si>
  <si>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</si>
  <si>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</si>
  <si>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</si>
  <si>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</si>
  <si>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</si>
  <si>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</si>
  <si>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</si>
  <si>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</si>
  <si>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</si>
  <si>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</si>
  <si>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</si>
  <si>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</si>
  <si>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</si>
  <si>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</si>
  <si>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</si>
  <si>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</si>
  <si>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</si>
  <si>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</si>
  <si>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</si>
  <si>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</si>
  <si>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</si>
  <si>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</si>
  <si>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</si>
  <si>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</si>
  <si>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</si>
  <si>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</si>
  <si>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</si>
  <si>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</si>
  <si>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</si>
  <si>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</si>
  <si>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</si>
  <si>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</si>
  <si>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</si>
  <si>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</si>
  <si>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</si>
  <si>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</si>
  <si>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</si>
  <si>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</si>
  <si>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</si>
  <si>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</si>
  <si>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</si>
  <si>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</si>
  <si>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</si>
  <si>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</si>
  <si>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</si>
  <si>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</si>
  <si>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</si>
  <si>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</si>
  <si>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</si>
  <si>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</si>
  <si>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</si>
  <si>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</si>
  <si>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</si>
  <si>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</si>
  <si>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</si>
  <si>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</si>
  <si>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</si>
  <si>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</si>
  <si>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</si>
  <si>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</si>
  <si>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</si>
  <si>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</si>
  <si>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</si>
  <si>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</si>
  <si>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</si>
  <si>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</si>
  <si>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</si>
  <si>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</si>
  <si>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</si>
  <si>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</si>
  <si>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</si>
  <si>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</si>
  <si>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</si>
  <si>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</si>
  <si>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</si>
  <si>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</si>
  <si>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</si>
  <si>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</si>
  <si>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</si>
  <si>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</si>
  <si>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</si>
  <si>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</si>
  <si>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</si>
  <si>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</si>
  <si>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</si>
  <si>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</si>
  <si>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</si>
  <si>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</si>
  <si>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</si>
  <si>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</si>
  <si>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</si>
  <si>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</si>
  <si>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</si>
  <si>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</si>
  <si>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</si>
  <si>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</si>
  <si>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</si>
  <si>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</si>
  <si>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</si>
  <si>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</si>
  <si>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</si>
  <si>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</si>
  <si>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</si>
  <si>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</si>
  <si>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</si>
  <si>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</si>
  <si>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</si>
  <si>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</si>
  <si>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</si>
  <si>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</si>
  <si>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</si>
  <si>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</si>
  <si>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</si>
  <si>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</si>
  <si>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</si>
  <si>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</si>
  <si>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</si>
  <si>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</si>
  <si>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</si>
  <si>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</si>
  <si>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</si>
  <si>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</si>
  <si>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</si>
  <si>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</si>
  <si>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</si>
  <si>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</si>
  <si>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</si>
  <si>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</si>
  <si>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</si>
  <si>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</si>
  <si>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</si>
  <si>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</si>
  <si>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</si>
  <si>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</si>
  <si>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</si>
  <si>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</si>
  <si>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</si>
  <si>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</si>
  <si>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</si>
  <si>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</si>
  <si>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</si>
  <si>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</si>
  <si>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</si>
  <si>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</si>
  <si>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</si>
  <si>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</si>
  <si>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</si>
  <si>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</si>
  <si>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</si>
  <si>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</si>
  <si>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</si>
  <si>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</si>
  <si>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</si>
  <si>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</si>
  <si>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</si>
  <si>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</si>
  <si>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</si>
  <si>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</si>
  <si>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</si>
  <si>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</si>
  <si>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</si>
  <si>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</si>
  <si>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</si>
  <si>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</si>
  <si>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</si>
  <si>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</si>
  <si>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</si>
  <si>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</si>
  <si>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</si>
  <si>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</si>
  <si>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</si>
  <si>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</si>
  <si>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</si>
  <si>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</si>
  <si>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</si>
  <si>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</si>
  <si>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</si>
  <si>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</si>
  <si>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</si>
  <si>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</si>
  <si>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</si>
  <si>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</si>
  <si>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</si>
  <si>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</si>
  <si>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</si>
  <si>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</si>
  <si>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</si>
  <si>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</si>
  <si>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</si>
  <si>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</si>
  <si>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</si>
  <si>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</si>
  <si>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</si>
  <si>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</si>
  <si>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</si>
  <si>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</si>
  <si>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</si>
  <si>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</si>
  <si>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</si>
  <si>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</si>
  <si>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</si>
  <si>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</si>
  <si>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</si>
  <si>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</si>
  <si>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</si>
  <si>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</si>
  <si>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</si>
  <si>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</si>
  <si>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</si>
  <si>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</si>
  <si>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</si>
  <si>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</si>
  <si>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</si>
  <si>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</si>
  <si>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</si>
  <si>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</si>
  <si>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</si>
  <si>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</si>
  <si>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</si>
  <si>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</si>
  <si>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</si>
  <si>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</si>
  <si>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</si>
  <si>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</si>
  <si>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</si>
  <si>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</si>
  <si>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</si>
  <si>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</si>
  <si>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</si>
  <si>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</si>
  <si>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</si>
  <si>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</si>
  <si>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</si>
  <si>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</si>
  <si>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</si>
  <si>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</si>
  <si>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</si>
  <si>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</si>
  <si>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</si>
  <si>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</si>
  <si>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</si>
  <si>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</si>
  <si>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</si>
  <si>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</si>
  <si>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</si>
  <si>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</si>
  <si>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</si>
  <si>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</si>
  <si>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</si>
  <si>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</si>
  <si>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</si>
  <si>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</si>
  <si>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</si>
  <si>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</si>
  <si>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</si>
  <si>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</si>
  <si>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</si>
  <si>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</si>
  <si>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</si>
  <si>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</si>
  <si>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</si>
  <si>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</si>
  <si>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</si>
  <si>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</si>
  <si>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</si>
  <si>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</si>
  <si>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</si>
  <si>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</si>
  <si>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</si>
  <si>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</si>
  <si>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</si>
  <si>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</si>
  <si>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</si>
  <si>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</si>
  <si>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</si>
  <si>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</si>
  <si>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</si>
  <si>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</si>
  <si>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</si>
  <si>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</si>
  <si>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</si>
  <si>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</si>
  <si>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</si>
  <si>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</si>
  <si>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</si>
  <si>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</si>
  <si>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</si>
  <si>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</si>
  <si>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</si>
  <si>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</si>
  <si>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</si>
  <si>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</si>
  <si>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</si>
  <si>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</si>
  <si>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</si>
  <si>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</si>
  <si>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</si>
  <si>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</si>
  <si>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</si>
  <si>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</si>
  <si>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</si>
  <si>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</si>
  <si>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</si>
  <si>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</si>
  <si>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</si>
  <si>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</si>
  <si>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</si>
  <si>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</si>
  <si>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</si>
  <si>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</si>
  <si>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</si>
  <si>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</si>
  <si>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</si>
  <si>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</si>
  <si>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</si>
  <si>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</si>
  <si>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</si>
  <si>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</si>
  <si>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</si>
  <si>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</si>
  <si>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</si>
  <si>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</si>
  <si>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</si>
  <si>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</si>
  <si>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</si>
  <si>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</si>
  <si>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</si>
  <si>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</si>
  <si>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</si>
  <si>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</si>
  <si>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</si>
  <si>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</si>
  <si>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</si>
  <si>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</si>
  <si>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</si>
  <si>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</si>
  <si>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</si>
  <si>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</si>
  <si>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</si>
  <si>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</si>
  <si>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</si>
  <si>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</si>
  <si>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</si>
  <si>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</si>
  <si>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</si>
  <si>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</si>
  <si>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</si>
  <si>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</si>
  <si>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</si>
  <si>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</si>
  <si>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</si>
  <si>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</si>
  <si>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</si>
  <si>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</si>
  <si>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</si>
  <si>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</si>
  <si>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</si>
  <si>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</si>
  <si>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</si>
  <si>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</si>
  <si>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</si>
  <si>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</si>
  <si>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</si>
  <si>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</si>
  <si>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</si>
  <si>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</si>
  <si>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</si>
  <si>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</si>
  <si>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</si>
  <si>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</si>
  <si>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</si>
  <si>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</si>
  <si>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</si>
  <si>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</si>
  <si>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</si>
  <si>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</si>
  <si>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</si>
  <si>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</si>
  <si>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</si>
  <si>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</si>
  <si>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</si>
  <si>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</si>
  <si>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</si>
  <si>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</si>
  <si>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</si>
  <si>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</si>
  <si>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</si>
  <si>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</si>
  <si>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</si>
  <si>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</si>
  <si>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</si>
  <si>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</si>
  <si>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</si>
  <si>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</si>
  <si>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</si>
  <si>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</si>
  <si>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</si>
  <si>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</si>
  <si>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</si>
  <si>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</si>
  <si>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</si>
  <si>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</si>
  <si>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</si>
  <si>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</si>
  <si>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</si>
  <si>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</si>
  <si>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</si>
  <si>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</si>
  <si>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</si>
  <si>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</si>
  <si>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</si>
  <si>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</si>
  <si>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</si>
  <si>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</si>
  <si>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</si>
  <si>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</si>
  <si>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</si>
  <si>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</si>
  <si>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</si>
  <si>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</si>
  <si>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</si>
  <si>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</si>
  <si>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</si>
  <si>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</si>
  <si>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</si>
  <si>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</si>
  <si>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</si>
  <si>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</si>
  <si>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</si>
  <si>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</si>
  <si>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</si>
  <si>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</si>
  <si>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</si>
  <si>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</si>
  <si>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</si>
  <si>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</si>
  <si>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</si>
  <si>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</si>
  <si>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</si>
  <si>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</si>
  <si>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</si>
  <si>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</si>
  <si>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</si>
  <si>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</si>
  <si>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</si>
  <si>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</si>
  <si>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</si>
  <si>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</si>
  <si>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</si>
  <si>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</si>
  <si>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</si>
  <si>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</si>
  <si>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</si>
  <si>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</si>
  <si>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</si>
  <si>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</si>
  <si>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</si>
  <si>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</si>
  <si>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</si>
  <si>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</si>
  <si>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</si>
  <si>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</si>
  <si>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</si>
  <si>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</si>
  <si>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</si>
  <si>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</si>
  <si>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</si>
  <si>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</si>
  <si>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</si>
  <si>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</si>
  <si>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</si>
  <si>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</si>
  <si>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</si>
  <si>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</si>
  <si>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</si>
  <si>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</si>
  <si>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</si>
  <si>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</si>
  <si>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</si>
  <si>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</si>
  <si>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</si>
  <si>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</si>
  <si>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</si>
  <si>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</si>
  <si>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</si>
  <si>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</si>
  <si>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</si>
  <si>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</si>
  <si>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</si>
  <si>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</si>
  <si>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</si>
  <si>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</si>
  <si>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</si>
  <si>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</si>
  <si>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</si>
  <si>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</si>
  <si>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</si>
  <si>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</si>
  <si>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</si>
  <si>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</si>
  <si>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</si>
  <si>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</si>
  <si>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</si>
  <si>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</si>
  <si>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</si>
  <si>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</si>
  <si>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</si>
  <si>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</si>
  <si>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</si>
  <si>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</si>
  <si>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</si>
  <si>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</si>
  <si>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</si>
  <si>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</si>
  <si>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</si>
  <si>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</si>
  <si>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</si>
  <si>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</si>
  <si>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</si>
  <si>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</si>
  <si>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</si>
  <si>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</si>
  <si>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</si>
  <si>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</si>
  <si>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</si>
  <si>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</si>
  <si>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</si>
  <si>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</si>
  <si>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</si>
  <si>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</si>
  <si>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</si>
  <si>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</si>
  <si>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</si>
  <si>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</si>
  <si>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</si>
  <si>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</si>
  <si>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</si>
  <si>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</si>
  <si>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</si>
  <si>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</si>
  <si>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</si>
  <si>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</si>
  <si>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</si>
  <si>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</si>
  <si>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</si>
  <si>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</si>
  <si>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</si>
  <si>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</si>
  <si>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</si>
  <si>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</si>
  <si>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</si>
  <si>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</si>
  <si>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</si>
  <si>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</si>
  <si>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</si>
  <si>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</si>
  <si>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</si>
  <si>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</si>
  <si>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</si>
  <si>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</si>
  <si>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</si>
  <si>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</si>
  <si>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</si>
  <si>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</si>
  <si>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</si>
  <si>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</si>
  <si>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</si>
  <si>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</si>
  <si>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</si>
  <si>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</si>
  <si>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</si>
  <si>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</si>
  <si>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</si>
  <si>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</si>
  <si>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</si>
  <si>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</si>
  <si>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</si>
  <si>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</si>
  <si>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</si>
  <si>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</si>
  <si>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</si>
  <si>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</si>
  <si>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</si>
  <si>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</si>
  <si>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</si>
  <si>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</si>
  <si>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</si>
  <si>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</si>
  <si>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</si>
  <si>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</si>
  <si>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</si>
  <si>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</si>
  <si>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</si>
  <si>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</si>
  <si>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</si>
  <si>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</si>
  <si>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</si>
  <si>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</si>
  <si>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</si>
  <si>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</si>
  <si>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</si>
  <si>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</si>
  <si>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</si>
  <si>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</si>
  <si>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</si>
  <si>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</si>
  <si>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</si>
  <si>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</si>
  <si>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</si>
  <si>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</si>
  <si>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</si>
  <si>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</si>
  <si>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</si>
  <si>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</si>
  <si>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</si>
  <si>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</si>
  <si>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</si>
  <si>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</si>
  <si>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</si>
  <si>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</si>
  <si>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</si>
  <si>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</si>
  <si>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</si>
  <si>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</si>
  <si>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</si>
  <si>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</si>
  <si>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</si>
  <si>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</si>
  <si>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</si>
  <si>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</si>
  <si>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</si>
  <si>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</si>
  <si>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</si>
  <si>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</si>
  <si>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</si>
  <si>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</si>
  <si>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</si>
  <si>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</si>
  <si>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</si>
  <si>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</si>
  <si>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</si>
  <si>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</si>
  <si>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</si>
  <si>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</si>
  <si>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</si>
  <si>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</si>
  <si>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</si>
  <si>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</si>
  <si>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</si>
  <si>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</si>
  <si>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</si>
  <si>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</si>
  <si>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</si>
  <si>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</si>
  <si>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</si>
  <si>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</si>
  <si>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</si>
  <si>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</si>
  <si>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</si>
  <si>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</si>
  <si>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</si>
  <si>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</si>
  <si>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</si>
  <si>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</si>
  <si>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</si>
  <si>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</si>
  <si>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</si>
  <si>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</si>
  <si>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</si>
  <si>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</si>
  <si>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</si>
  <si>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</si>
  <si>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</si>
  <si>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</si>
  <si>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</si>
  <si>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</si>
  <si>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</si>
  <si>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</si>
  <si>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</si>
  <si>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</si>
  <si>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</si>
  <si>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</si>
  <si>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</si>
  <si>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</si>
  <si>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</si>
  <si>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</si>
  <si>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</si>
  <si>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</si>
  <si>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</si>
  <si>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</si>
  <si>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</si>
  <si>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</si>
  <si>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</si>
  <si>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</si>
  <si>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</si>
  <si>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</si>
  <si>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</si>
  <si>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</si>
  <si>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</si>
  <si>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</si>
  <si>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</si>
  <si>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</si>
  <si>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</si>
  <si>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</si>
  <si>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</si>
  <si>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</si>
  <si>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</si>
  <si>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</si>
  <si>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</si>
  <si>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</si>
  <si>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</si>
  <si>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</si>
  <si>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</si>
  <si>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</si>
  <si>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</si>
  <si>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</si>
  <si>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</si>
  <si>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</si>
  <si>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</si>
  <si>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</si>
  <si>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</si>
  <si>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</si>
  <si>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</si>
  <si>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</si>
  <si>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</si>
  <si>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</si>
  <si>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</si>
  <si>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</si>
  <si>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</si>
  <si>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</si>
  <si>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</si>
  <si>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</si>
  <si>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</si>
  <si>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</si>
  <si>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</si>
  <si>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</si>
  <si>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</si>
  <si>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</si>
  <si>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</si>
  <si>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</si>
  <si>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</si>
  <si>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</si>
  <si>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</si>
  <si>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</si>
  <si>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</si>
  <si>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</si>
  <si>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</si>
  <si>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</si>
  <si>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</si>
  <si>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</si>
  <si>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</si>
  <si>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</si>
  <si>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</si>
  <si>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</si>
  <si>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</si>
  <si>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</si>
  <si>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</si>
  <si>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</si>
  <si>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</si>
  <si>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</si>
  <si>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</si>
  <si>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</si>
  <si>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</si>
  <si>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</si>
  <si>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</si>
  <si>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</si>
  <si>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</si>
  <si>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</si>
  <si>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</si>
  <si>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</si>
  <si>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</si>
  <si>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</si>
  <si>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</si>
  <si>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</si>
  <si>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</si>
  <si>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</si>
  <si>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</si>
  <si>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</si>
  <si>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</si>
  <si>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</si>
  <si>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</si>
  <si>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</si>
  <si>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</si>
  <si>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</si>
  <si>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</si>
  <si>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</si>
  <si>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</si>
  <si>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</si>
  <si>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</si>
  <si>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</si>
  <si>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</si>
  <si>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</si>
  <si>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</si>
  <si>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</si>
  <si>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</si>
  <si>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</si>
  <si>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</si>
  <si>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</si>
  <si>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</si>
  <si>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</si>
  <si>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</si>
  <si>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</si>
  <si>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</si>
  <si>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</si>
  <si>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</si>
  <si>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</si>
  <si>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</si>
  <si>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</si>
  <si>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</si>
  <si>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</si>
  <si>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</si>
  <si>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</si>
  <si>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</si>
  <si>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</si>
  <si>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</si>
  <si>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</si>
  <si>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</si>
  <si>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</si>
  <si>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</si>
  <si>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</si>
  <si>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</si>
  <si>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</si>
  <si>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</si>
  <si>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</si>
  <si>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</si>
  <si>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</si>
  <si>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</si>
  <si>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</si>
  <si>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</si>
  <si>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</si>
  <si>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</si>
  <si>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</si>
  <si>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</si>
  <si>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</si>
  <si>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</si>
  <si>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</si>
  <si>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</si>
  <si>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</si>
  <si>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</si>
  <si>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</si>
  <si>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</si>
  <si>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</si>
  <si>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</si>
  <si>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</si>
  <si>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</si>
  <si>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</si>
  <si>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</si>
  <si>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</si>
  <si>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</si>
  <si>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</si>
  <si>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</si>
  <si>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</si>
  <si>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</si>
  <si>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</si>
  <si>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</si>
  <si>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</si>
  <si>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</si>
  <si>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</si>
  <si>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</si>
  <si>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</si>
  <si>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</si>
  <si>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</si>
  <si>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</si>
  <si>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</si>
  <si>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</si>
  <si>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</si>
  <si>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</si>
  <si>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</si>
  <si>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</si>
  <si>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</si>
  <si>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</si>
  <si>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</si>
  <si>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</si>
  <si>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</si>
  <si>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</si>
  <si>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</si>
  <si>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</si>
  <si>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</si>
  <si>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</si>
  <si>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</si>
  <si>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</si>
  <si>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</si>
  <si>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</si>
  <si>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</si>
  <si>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</si>
  <si>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</si>
  <si>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</si>
  <si>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</si>
  <si>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</si>
  <si>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</si>
  <si>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</si>
  <si>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</si>
  <si>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</si>
  <si>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</si>
  <si>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</si>
  <si>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</si>
  <si>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</si>
  <si>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</si>
  <si>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</si>
  <si>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</si>
  <si>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</si>
  <si>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</si>
  <si>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</si>
  <si>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</si>
  <si>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</si>
  <si>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</si>
  <si>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</si>
  <si>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</si>
  <si>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</si>
  <si>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</si>
  <si>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</si>
  <si>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</si>
  <si>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</si>
  <si>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</si>
  <si>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</si>
  <si>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</si>
  <si>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</si>
  <si>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</si>
  <si>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</si>
  <si>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</si>
  <si>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</si>
  <si>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</si>
  <si>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</si>
  <si>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</si>
  <si>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</si>
  <si>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</si>
  <si>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</si>
  <si>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</si>
  <si>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</si>
  <si>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</si>
  <si>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</si>
  <si>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</si>
  <si>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</si>
  <si>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</si>
  <si>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</si>
  <si>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</si>
  <si>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</si>
  <si>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</si>
  <si>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</si>
  <si>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</si>
  <si>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</si>
  <si>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</si>
  <si>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</si>
  <si>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</si>
  <si>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</si>
  <si>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</si>
  <si>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</si>
  <si>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</si>
  <si>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</si>
  <si>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</si>
  <si>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</si>
  <si>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</si>
  <si>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</si>
  <si>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</si>
  <si>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</si>
  <si>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</si>
  <si>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</si>
  <si>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</si>
  <si>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</si>
  <si>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</si>
  <si>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</si>
  <si>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</si>
  <si>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</si>
  <si>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</si>
  <si>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</si>
  <si>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</si>
  <si>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</si>
  <si>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</si>
  <si>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</si>
  <si>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</si>
  <si>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</si>
  <si>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</si>
  <si>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</si>
  <si>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</si>
  <si>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</si>
  <si>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</si>
  <si>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</si>
  <si>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</si>
  <si>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</si>
  <si>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</si>
  <si>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</si>
  <si>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</si>
  <si>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</si>
  <si>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</si>
  <si>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</si>
  <si>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</si>
  <si>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</si>
  <si>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</si>
  <si>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</si>
  <si>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</si>
  <si>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</si>
  <si>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</si>
  <si>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</si>
  <si>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</si>
  <si>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</si>
  <si>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</si>
  <si>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</si>
  <si>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</si>
  <si>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</si>
  <si>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</si>
  <si>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</si>
  <si>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</si>
  <si>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</si>
  <si>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</si>
  <si>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</si>
  <si>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</si>
  <si>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</si>
  <si>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</si>
  <si>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</si>
  <si>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</si>
  <si>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</si>
  <si>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</si>
  <si>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</si>
  <si>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</si>
  <si>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</si>
  <si>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</si>
  <si>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</si>
  <si>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</si>
  <si>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</si>
  <si>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</si>
  <si>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</si>
  <si>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</si>
  <si>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</si>
  <si>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</si>
  <si>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</si>
  <si>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</si>
  <si>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</si>
  <si>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</si>
  <si>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</si>
  <si>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</si>
  <si>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</si>
  <si>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</si>
  <si>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</si>
  <si>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</si>
  <si>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</si>
  <si>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</si>
  <si>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</si>
  <si>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</si>
  <si>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</si>
  <si>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</si>
  <si>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</si>
  <si>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</si>
  <si>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</si>
  <si>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</si>
  <si>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</si>
  <si>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</si>
  <si>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</si>
  <si>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</si>
  <si>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</si>
  <si>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</si>
  <si>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</si>
  <si>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</si>
  <si>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</si>
  <si>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</si>
  <si>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</si>
  <si>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</si>
  <si>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</si>
  <si>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</si>
  <si>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</si>
  <si>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</si>
  <si>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</si>
  <si>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</si>
  <si>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</si>
  <si>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</si>
  <si>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</si>
  <si>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</si>
  <si>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</si>
  <si>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</si>
  <si>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</si>
  <si>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</si>
  <si>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</si>
  <si>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</si>
  <si>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</si>
  <si>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</si>
  <si>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</si>
  <si>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</si>
  <si>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</si>
  <si>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</si>
  <si>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</si>
  <si>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</si>
  <si>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</si>
  <si>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</si>
  <si>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</si>
  <si>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</si>
  <si>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</si>
  <si>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</si>
  <si>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</si>
  <si>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</si>
  <si>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</si>
  <si>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</si>
  <si>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</si>
  <si>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</si>
  <si>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</si>
  <si>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</si>
  <si>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</si>
  <si>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</si>
  <si>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</si>
  <si>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</si>
  <si>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</si>
  <si>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</si>
  <si>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</si>
  <si>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</si>
  <si>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</si>
  <si>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</si>
  <si>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</si>
  <si>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</si>
  <si>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</si>
  <si>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</si>
  <si>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</si>
  <si>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</si>
  <si>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</si>
  <si>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</si>
  <si>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</si>
  <si>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</si>
  <si>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</si>
  <si>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</si>
  <si>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</si>
  <si>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</si>
  <si>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</si>
  <si>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</si>
  <si>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</si>
  <si>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</si>
  <si>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</si>
  <si>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</si>
  <si>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</si>
  <si>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</si>
  <si>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</si>
  <si>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</si>
  <si>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</si>
  <si>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</si>
  <si>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</si>
  <si>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</si>
  <si>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</si>
  <si>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</si>
  <si>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</si>
  <si>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</si>
  <si>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</si>
  <si>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</si>
  <si>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</si>
  <si>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</si>
  <si>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</si>
  <si>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</si>
  <si>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</si>
  <si>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</si>
  <si>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</si>
  <si>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</si>
  <si>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</si>
  <si>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</si>
  <si>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</si>
  <si>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</si>
  <si>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</si>
  <si>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</si>
  <si>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</si>
  <si>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</si>
  <si>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</si>
  <si>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</si>
  <si>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</si>
  <si>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</si>
  <si>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</si>
  <si>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</si>
  <si>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</si>
  <si>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</si>
  <si>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</si>
  <si>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</si>
  <si>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</si>
  <si>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</si>
  <si>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</si>
  <si>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</si>
  <si>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</si>
  <si>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</si>
  <si>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</si>
  <si>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</si>
  <si>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</si>
  <si>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</si>
  <si>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</si>
  <si>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</si>
  <si>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</si>
  <si>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</si>
  <si>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</si>
  <si>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</si>
  <si>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</si>
  <si>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</si>
  <si>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</si>
  <si>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</si>
  <si>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</si>
  <si>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</si>
  <si>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</si>
  <si>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</si>
  <si>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</si>
  <si>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</si>
  <si>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</si>
  <si>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</si>
  <si>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</si>
  <si>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</si>
  <si>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</si>
  <si>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</si>
  <si>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</si>
  <si>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</si>
  <si>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</si>
  <si>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</si>
  <si>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</si>
  <si>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</si>
  <si>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</si>
  <si>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</si>
  <si>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</si>
  <si>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</si>
  <si>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</si>
  <si>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</si>
  <si>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</si>
  <si>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</si>
  <si>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</si>
  <si>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</si>
  <si>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</si>
  <si>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</si>
  <si>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</si>
  <si>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</si>
  <si>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</si>
  <si>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</si>
  <si>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</si>
  <si>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</si>
  <si>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</si>
  <si>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</si>
  <si>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</si>
  <si>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</si>
  <si>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</si>
  <si>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</si>
  <si>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</si>
  <si>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</si>
  <si>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</si>
  <si>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</si>
  <si>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</si>
  <si>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</si>
  <si>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</si>
  <si>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</si>
  <si>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</si>
  <si>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</si>
  <si>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</si>
  <si>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</si>
  <si>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</si>
  <si>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</si>
  <si>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</si>
  <si>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</si>
  <si>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</si>
  <si>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</si>
  <si>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</si>
  <si>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</si>
  <si>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</si>
  <si>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</si>
  <si>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</si>
  <si>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</si>
  <si>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</si>
  <si>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</si>
  <si>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</si>
  <si>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</si>
  <si>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</si>
  <si>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</si>
  <si>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</si>
  <si>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</si>
  <si>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</si>
  <si>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</si>
  <si>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</si>
  <si>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</si>
  <si>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</si>
  <si>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</si>
  <si>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</si>
  <si>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</si>
  <si>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</si>
  <si>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</si>
  <si>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</si>
  <si>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</si>
  <si>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</si>
  <si>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</si>
  <si>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</si>
  <si>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</si>
  <si>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</si>
  <si>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</si>
  <si>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</si>
  <si>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</si>
  <si>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</si>
  <si>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</si>
  <si>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</si>
  <si>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</si>
  <si>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</si>
  <si>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</si>
  <si>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</si>
  <si>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</si>
  <si>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</si>
  <si>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</si>
  <si>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</si>
  <si>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</si>
  <si>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</si>
  <si>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</si>
  <si>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</si>
  <si>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</si>
  <si>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</si>
  <si>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</si>
  <si>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</si>
  <si>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</si>
  <si>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</si>
  <si>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</si>
  <si>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</si>
  <si>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</si>
  <si>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</si>
  <si>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</si>
  <si>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</si>
  <si>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</si>
  <si>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</si>
  <si>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</si>
  <si>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</si>
  <si>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</si>
  <si>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</si>
  <si>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</si>
  <si>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</si>
  <si>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</si>
  <si>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</si>
  <si>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</si>
  <si>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</si>
  <si>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</si>
  <si>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</si>
  <si>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</si>
  <si>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</si>
  <si>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</si>
  <si>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</si>
  <si>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</si>
  <si>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</si>
  <si>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</si>
  <si>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</si>
  <si>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</si>
  <si>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</si>
  <si>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</si>
  <si>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</si>
  <si>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</si>
  <si>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</si>
  <si>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</si>
  <si>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</si>
  <si>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</si>
  <si>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</si>
  <si>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</si>
  <si>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</si>
  <si>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</si>
  <si>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</si>
  <si>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</si>
  <si>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</si>
  <si>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</si>
  <si>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</si>
  <si>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</si>
  <si>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</si>
  <si>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</si>
  <si>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</si>
  <si>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</si>
  <si>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</si>
  <si>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</si>
  <si>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</si>
  <si>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</si>
  <si>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</si>
  <si>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</si>
  <si>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</si>
  <si>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</si>
  <si>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</si>
  <si>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</si>
  <si>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</si>
  <si>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</si>
  <si>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</si>
  <si>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</si>
  <si>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</si>
  <si>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</si>
  <si>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</si>
  <si>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</si>
  <si>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</si>
  <si>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</si>
  <si>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</si>
  <si>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</si>
  <si>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</si>
  <si>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</si>
  <si>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</si>
  <si>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</si>
  <si>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</si>
  <si>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</si>
  <si>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</si>
  <si>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</si>
  <si>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</si>
  <si>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</si>
  <si>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</si>
  <si>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</si>
  <si>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</si>
  <si>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</si>
  <si>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</si>
  <si>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</si>
  <si>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</si>
  <si>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</si>
  <si>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</si>
  <si>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</si>
  <si>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</si>
  <si>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</si>
  <si>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</si>
  <si>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</si>
  <si>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</si>
  <si>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</si>
  <si>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</si>
  <si>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</si>
  <si>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</si>
  <si>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</si>
  <si>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</si>
  <si>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</si>
  <si>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</si>
  <si>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</si>
  <si>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</si>
  <si>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</si>
  <si>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</si>
  <si>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</si>
  <si>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</si>
  <si>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</si>
  <si>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</si>
  <si>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</si>
  <si>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</si>
  <si>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</si>
  <si>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</si>
  <si>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</si>
  <si>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</si>
  <si>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</si>
  <si>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</si>
  <si>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</si>
  <si>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</si>
  <si>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</si>
  <si>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</si>
  <si>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</si>
  <si>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</si>
  <si>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</si>
  <si>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</si>
  <si>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</si>
  <si>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</si>
  <si>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</si>
  <si>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</si>
  <si>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</si>
  <si>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</si>
  <si>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</si>
  <si>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</si>
  <si>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</si>
  <si>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</si>
  <si>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</si>
  <si>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</si>
  <si>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</si>
  <si>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</si>
  <si>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</si>
  <si>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</si>
  <si>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</si>
  <si>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</si>
  <si>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</si>
  <si>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</si>
  <si>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</si>
  <si>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</si>
  <si>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</si>
  <si>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</si>
  <si>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</si>
  <si>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</si>
  <si>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</si>
  <si>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</si>
  <si>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</si>
  <si>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</si>
  <si>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</si>
  <si>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</si>
  <si>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</si>
  <si>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</si>
  <si>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</si>
  <si>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</si>
  <si>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</si>
  <si>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</si>
  <si>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</si>
  <si>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</si>
  <si>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</si>
  <si>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</si>
  <si>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</si>
  <si>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</si>
  <si>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</si>
  <si>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</si>
  <si>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</si>
  <si>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</si>
  <si>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</si>
  <si>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</si>
  <si>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</si>
  <si>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</si>
  <si>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</si>
  <si>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</si>
  <si>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</si>
  <si>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</si>
  <si>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</si>
  <si>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</si>
  <si>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</si>
  <si>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</si>
  <si>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</si>
  <si>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</si>
  <si>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</si>
  <si>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</si>
  <si>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</si>
  <si>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</si>
  <si>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</si>
  <si>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</si>
  <si>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</si>
  <si>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</si>
  <si>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</si>
  <si>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</si>
  <si>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</si>
  <si>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</si>
  <si>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</si>
  <si>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</si>
  <si>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</si>
  <si>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</si>
  <si>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</si>
  <si>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</si>
  <si>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</si>
  <si>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</si>
  <si>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</si>
  <si>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</si>
  <si>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</si>
  <si>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</si>
  <si>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</si>
  <si>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</si>
  <si>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</si>
  <si>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</si>
  <si>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</si>
  <si>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</si>
  <si>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</si>
  <si>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</si>
  <si>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</si>
  <si>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</si>
  <si>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</si>
  <si>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</si>
  <si>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</si>
  <si>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</si>
  <si>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</si>
  <si>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</si>
  <si>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</si>
  <si>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</si>
  <si>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</si>
  <si>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</si>
  <si>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</si>
  <si>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</si>
  <si>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</si>
  <si>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</si>
  <si>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</si>
  <si>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</si>
  <si>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</si>
  <si>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</si>
  <si>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</si>
  <si>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</si>
  <si>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</si>
  <si>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</si>
  <si>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</si>
  <si>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</si>
  <si>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</si>
  <si>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</si>
  <si>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</si>
  <si>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</si>
  <si>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</si>
  <si>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</si>
  <si>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</si>
  <si>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</si>
  <si>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</si>
  <si>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</si>
  <si>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</si>
  <si>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</si>
  <si>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</si>
  <si>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</si>
  <si>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</si>
  <si>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</si>
  <si>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</si>
  <si>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</si>
  <si>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</si>
  <si>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</si>
  <si>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</si>
  <si>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</si>
  <si>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</si>
  <si>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</si>
  <si>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</si>
  <si>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</si>
  <si>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</si>
  <si>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</si>
  <si>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</si>
  <si>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</si>
  <si>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</si>
  <si>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</si>
  <si>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</si>
  <si>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</si>
  <si>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</si>
  <si>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</si>
  <si>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</si>
  <si>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</si>
  <si>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</si>
  <si>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</si>
  <si>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</si>
  <si>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</si>
  <si>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</si>
  <si>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</si>
  <si>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</si>
  <si>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</si>
  <si>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</si>
  <si>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</si>
  <si>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</si>
  <si>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</si>
  <si>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</si>
  <si>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</si>
  <si>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</si>
  <si>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</si>
  <si>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</si>
  <si>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</si>
  <si>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</si>
  <si>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</si>
  <si>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</si>
  <si>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</si>
  <si>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</si>
  <si>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</si>
  <si>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</si>
  <si>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</si>
  <si>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</si>
  <si>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</si>
  <si>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</si>
  <si>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</si>
  <si>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</si>
  <si>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</si>
  <si>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</si>
  <si>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</si>
  <si>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</si>
  <si>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</si>
  <si>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</si>
  <si>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</si>
  <si>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</si>
  <si>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</si>
  <si>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</si>
  <si>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</si>
  <si>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</si>
  <si>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</si>
  <si>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</si>
  <si>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</si>
  <si>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</si>
  <si>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</si>
  <si>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</si>
  <si>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</si>
  <si>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</si>
  <si>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</si>
  <si>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</si>
  <si>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</si>
  <si>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</si>
  <si>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</si>
  <si>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</si>
  <si>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</si>
  <si>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</si>
  <si>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</si>
  <si>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</si>
  <si>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</si>
  <si>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</si>
  <si>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</si>
  <si>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</si>
  <si>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</si>
  <si>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</si>
  <si>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</si>
  <si>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</si>
  <si>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</si>
  <si>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</si>
  <si>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</si>
  <si>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</si>
  <si>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</si>
  <si>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</si>
  <si>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</si>
  <si>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</si>
  <si>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</si>
  <si>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</si>
  <si>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</si>
  <si>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</si>
  <si>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</si>
  <si>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</si>
  <si>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</si>
  <si>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</si>
  <si>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</si>
  <si>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</si>
  <si>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</si>
  <si>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</si>
  <si>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</si>
  <si>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</si>
  <si>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</si>
  <si>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</si>
  <si>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</si>
  <si>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</si>
  <si>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</si>
  <si>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</si>
  <si>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</si>
  <si>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</si>
  <si>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</si>
  <si>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</si>
  <si>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</si>
  <si>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</si>
  <si>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</si>
  <si>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</si>
  <si>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</si>
  <si>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</si>
  <si>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</si>
  <si>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</si>
  <si>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</si>
  <si>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</si>
  <si>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</si>
  <si>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</si>
  <si>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</si>
  <si>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</si>
  <si>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</si>
  <si>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</si>
  <si>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</si>
  <si>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</si>
  <si>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</si>
  <si>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</si>
  <si>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</si>
  <si>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</si>
  <si>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</si>
  <si>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</si>
  <si>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</si>
  <si>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</si>
  <si>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</si>
  <si>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</si>
  <si>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</si>
  <si>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</si>
  <si>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</si>
  <si>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</si>
  <si>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</si>
  <si>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</si>
  <si>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</si>
  <si>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</si>
  <si>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</si>
  <si>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</si>
  <si>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</si>
  <si>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</si>
  <si>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</si>
  <si>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</si>
  <si>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</si>
  <si>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</si>
  <si>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</si>
  <si>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</si>
  <si>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</si>
  <si>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</si>
  <si>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</si>
  <si>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</si>
  <si>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</si>
  <si>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</si>
  <si>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</si>
  <si>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</si>
  <si>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</si>
  <si>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</si>
  <si>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</si>
  <si>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</si>
  <si>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</si>
  <si>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</si>
  <si>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</si>
  <si>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</si>
  <si>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</si>
  <si>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</si>
  <si>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</si>
  <si>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</si>
  <si>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</si>
  <si>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</si>
  <si>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</si>
  <si>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</si>
  <si>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</si>
  <si>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</si>
  <si>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</si>
  <si>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</si>
  <si>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</si>
  <si>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</si>
  <si>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</si>
  <si>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</si>
  <si>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</si>
  <si>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</si>
  <si>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</si>
  <si>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</si>
  <si>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</si>
  <si>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</si>
  <si>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</si>
  <si>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</si>
  <si>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</si>
  <si>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</si>
  <si>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</si>
  <si>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</si>
  <si>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</si>
  <si>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</si>
  <si>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</si>
  <si>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</si>
  <si>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</si>
  <si>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</si>
  <si>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</si>
  <si>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</si>
  <si>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</si>
  <si>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</si>
  <si>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</si>
  <si>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</si>
  <si>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</si>
  <si>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</si>
  <si>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</si>
  <si>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</si>
  <si>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</si>
  <si>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</si>
  <si>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</si>
  <si>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</si>
  <si>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</si>
  <si>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</si>
  <si>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</si>
  <si>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</si>
  <si>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</si>
  <si>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</si>
  <si>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</si>
  <si>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</si>
  <si>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</si>
  <si>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</si>
  <si>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</si>
  <si>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</si>
  <si>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</si>
  <si>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</si>
  <si>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</si>
  <si>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</si>
  <si>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</si>
  <si>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</si>
  <si>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</si>
  <si>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</si>
  <si>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</si>
  <si>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</si>
  <si>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</si>
  <si>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</si>
  <si>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</si>
  <si>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</si>
  <si>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</si>
  <si>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</si>
  <si>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</si>
  <si>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</si>
  <si>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</si>
  <si>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</si>
  <si>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</si>
  <si>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</si>
  <si>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</si>
  <si>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</si>
  <si>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</si>
  <si>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</si>
  <si>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</si>
  <si>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</si>
  <si>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</si>
  <si>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</si>
  <si>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</si>
  <si>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</si>
  <si>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</si>
  <si>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</si>
  <si>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</si>
  <si>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</si>
  <si>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</si>
  <si>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</si>
  <si>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</si>
  <si>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</si>
  <si>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</si>
  <si>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</si>
  <si>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</si>
  <si>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</si>
  <si>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</si>
  <si>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</si>
  <si>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</si>
  <si>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</si>
  <si>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</si>
  <si>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</si>
  <si>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</si>
  <si>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</si>
  <si>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</si>
  <si>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</si>
  <si>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</si>
  <si>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</si>
  <si>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</si>
  <si>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</si>
  <si>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</si>
  <si>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</si>
  <si>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</si>
  <si>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</si>
  <si>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</si>
  <si>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</si>
  <si>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</si>
  <si>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</si>
  <si>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</si>
  <si>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</si>
  <si>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</si>
  <si>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</si>
  <si>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</si>
  <si>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</si>
  <si>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</si>
  <si>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</si>
  <si>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</si>
  <si>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</si>
  <si>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</si>
  <si>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</si>
  <si>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</si>
  <si>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</si>
  <si>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</si>
  <si>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</si>
  <si>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</si>
  <si>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</si>
  <si>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</si>
  <si>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</si>
  <si>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</si>
  <si>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</si>
  <si>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</si>
  <si>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</si>
  <si>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</si>
  <si>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</si>
  <si>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</si>
  <si>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</si>
  <si>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</si>
  <si>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</si>
  <si>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</si>
  <si>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</si>
  <si>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</si>
  <si>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</si>
  <si>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</si>
  <si>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</si>
  <si>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</si>
  <si>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</si>
  <si>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</si>
  <si>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</si>
  <si>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</si>
  <si>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</si>
  <si>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</si>
  <si>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</si>
  <si>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</si>
  <si>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</si>
  <si>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</si>
  <si>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</si>
  <si>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</si>
  <si>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</si>
  <si>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</si>
  <si>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</si>
  <si>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</si>
  <si>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</si>
  <si>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</si>
  <si>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</si>
  <si>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</si>
  <si>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</si>
  <si>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</si>
  <si>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</si>
  <si>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</si>
  <si>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</si>
  <si>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</si>
  <si>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</si>
  <si>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</si>
  <si>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</si>
  <si>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</si>
  <si>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</si>
  <si>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</si>
  <si>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</si>
  <si>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</si>
  <si>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</si>
  <si>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</si>
  <si>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</si>
  <si>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</si>
  <si>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</si>
  <si>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</si>
  <si>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</si>
  <si>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</si>
  <si>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</si>
  <si>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</si>
  <si>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</si>
  <si>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</si>
  <si>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</si>
  <si>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</si>
  <si>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</si>
  <si>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</si>
  <si>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</si>
  <si>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</si>
  <si>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</si>
  <si>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</si>
  <si>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</si>
  <si>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</si>
  <si>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</si>
  <si>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</si>
  <si>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</si>
  <si>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</si>
  <si>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</si>
  <si>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</si>
  <si>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</si>
  <si>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</si>
  <si>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</si>
  <si>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</si>
  <si>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</si>
  <si>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</si>
  <si>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</si>
  <si>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</si>
  <si>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</si>
  <si>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</si>
  <si>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</si>
  <si>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</si>
  <si>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</si>
  <si>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</si>
  <si>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</si>
  <si>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</si>
  <si>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</si>
  <si>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</si>
  <si>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</si>
  <si>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</si>
  <si>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</si>
  <si>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</si>
  <si>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</si>
  <si>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</si>
  <si>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</si>
  <si>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</si>
  <si>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</si>
  <si>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</si>
  <si>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</si>
  <si>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</si>
  <si>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</si>
  <si>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</si>
  <si>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</si>
  <si>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</si>
  <si>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</si>
  <si>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</si>
  <si>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</si>
  <si>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</si>
  <si>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</si>
  <si>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</si>
  <si>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</si>
  <si>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</si>
  <si>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</si>
  <si>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</si>
  <si>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</si>
  <si>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</si>
  <si>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</si>
  <si>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</si>
  <si>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</si>
  <si>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</si>
  <si>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</si>
  <si>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</si>
  <si>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</si>
  <si>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</si>
  <si>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</si>
  <si>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</si>
  <si>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</si>
  <si>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</si>
  <si>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</si>
  <si>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</si>
  <si>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</si>
  <si>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</si>
  <si>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</si>
  <si>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</si>
  <si>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</si>
  <si>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</si>
  <si>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</si>
  <si>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</si>
  <si>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</si>
  <si>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</si>
  <si>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</si>
  <si>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</si>
  <si>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</si>
  <si>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</si>
  <si>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</si>
  <si>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</si>
  <si>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</si>
  <si>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</si>
  <si>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</si>
  <si>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</si>
  <si>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</si>
  <si>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</si>
  <si>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</si>
  <si>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</si>
  <si>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</si>
  <si>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</si>
  <si>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</si>
  <si>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</si>
  <si>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</si>
  <si>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</si>
  <si>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</si>
  <si>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</si>
  <si>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</si>
  <si>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</si>
  <si>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</si>
  <si>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</si>
  <si>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</si>
  <si>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</si>
  <si>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</si>
  <si>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</si>
  <si>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</si>
  <si>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</si>
  <si>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</si>
  <si>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</si>
  <si>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</si>
  <si>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</si>
  <si>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</si>
  <si>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</si>
  <si>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</si>
  <si>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</si>
  <si>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</si>
  <si>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</si>
  <si>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</si>
  <si>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</si>
  <si>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</si>
  <si>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</si>
  <si>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</si>
  <si>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</si>
  <si>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</si>
  <si>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</si>
  <si>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</si>
  <si>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</si>
  <si>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</si>
  <si>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</si>
  <si>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</si>
  <si>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</si>
  <si>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</si>
  <si>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</si>
  <si>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</si>
  <si>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</si>
  <si>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</si>
  <si>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</si>
  <si>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</si>
  <si>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</si>
  <si>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</si>
  <si>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</si>
  <si>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</si>
  <si>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</si>
  <si>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</si>
  <si>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</si>
  <si>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</si>
  <si>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</si>
  <si>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</si>
  <si>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</si>
  <si>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</si>
  <si>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</si>
  <si>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</si>
  <si>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</si>
  <si>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</si>
  <si>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</si>
  <si>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</si>
  <si>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</si>
  <si>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</si>
  <si>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</si>
  <si>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</si>
  <si>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</si>
  <si>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</si>
  <si>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</si>
  <si>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</si>
  <si>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</si>
  <si>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</si>
  <si>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</si>
  <si>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</si>
  <si>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</si>
  <si>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</si>
  <si>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</si>
  <si>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</si>
  <si>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</si>
  <si>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</si>
  <si>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</si>
  <si>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</si>
  <si>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</si>
  <si>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</si>
  <si>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</si>
  <si>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</si>
  <si>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</si>
  <si>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</si>
  <si>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</si>
  <si>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</si>
  <si>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</si>
  <si>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</si>
  <si>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</si>
  <si>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</si>
  <si>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</si>
  <si>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</si>
  <si>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</si>
  <si>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</si>
  <si>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</si>
  <si>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</si>
  <si>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</si>
  <si>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</si>
  <si>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</si>
  <si>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</si>
  <si>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</si>
  <si>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</si>
  <si>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</si>
  <si>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</si>
  <si>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</si>
  <si>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</si>
  <si>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</si>
  <si>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</si>
  <si>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</si>
  <si>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</si>
  <si>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</si>
  <si>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</si>
  <si>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</si>
  <si>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</si>
  <si>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</si>
  <si>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</si>
  <si>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</si>
  <si>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</si>
  <si>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</si>
  <si>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</si>
  <si>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</si>
  <si>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</si>
  <si>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</si>
  <si>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</si>
  <si>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</si>
  <si>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</si>
  <si>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</si>
  <si>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</si>
  <si>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</si>
  <si>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</si>
  <si>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</si>
  <si>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</si>
  <si>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</si>
  <si>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</si>
  <si>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</si>
  <si>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</si>
  <si>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</si>
  <si>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</si>
  <si>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</si>
  <si>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</si>
  <si>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</si>
  <si>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</si>
  <si>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</si>
  <si>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</si>
  <si>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</si>
  <si>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</si>
  <si>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</si>
  <si>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</si>
  <si>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</si>
  <si>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</si>
  <si>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</si>
  <si>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</si>
  <si>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</si>
  <si>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</si>
  <si>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</si>
  <si>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</si>
  <si>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</si>
  <si>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</si>
  <si>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</si>
  <si>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</si>
  <si>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</si>
  <si>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</si>
  <si>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</si>
  <si>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</si>
  <si>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</si>
  <si>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</si>
  <si>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</si>
  <si>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</si>
  <si>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</si>
  <si>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</si>
  <si>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</si>
  <si>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</si>
  <si>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</si>
  <si>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</si>
  <si>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</si>
  <si>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</si>
  <si>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</si>
  <si>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</si>
  <si>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</si>
  <si>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</si>
  <si>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</si>
  <si>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</si>
  <si>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</si>
  <si>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</si>
  <si>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</si>
  <si>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</si>
  <si>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</si>
  <si>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</si>
  <si>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</si>
  <si>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</si>
  <si>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</si>
  <si>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</si>
  <si>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</si>
  <si>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</si>
  <si>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</si>
  <si>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</si>
  <si>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</si>
  <si>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</si>
  <si>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</si>
  <si>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</si>
  <si>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</si>
  <si>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</si>
  <si>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</si>
  <si>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</si>
  <si>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</si>
  <si>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</si>
  <si>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</si>
  <si>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</si>
  <si>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</si>
  <si>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</si>
  <si>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</si>
  <si>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</si>
  <si>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</si>
  <si>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</si>
  <si>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</si>
  <si>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</si>
  <si>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</si>
  <si>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</si>
  <si>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</si>
  <si>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</si>
  <si>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</si>
  <si>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</si>
  <si>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</si>
  <si>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</si>
  <si>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</si>
  <si>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</si>
  <si>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</si>
  <si>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</si>
  <si>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</si>
  <si>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</si>
  <si>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</si>
  <si>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</si>
  <si>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</si>
  <si>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</si>
  <si>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</si>
  <si>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</si>
  <si>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</si>
  <si>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</si>
  <si>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</si>
  <si>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</si>
  <si>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</si>
  <si>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</si>
  <si>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</si>
  <si>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</si>
  <si>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</si>
  <si>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</si>
  <si>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</si>
  <si>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</si>
  <si>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</si>
  <si>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</si>
  <si>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</si>
  <si>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</si>
  <si>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</si>
  <si>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</si>
  <si>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</si>
  <si>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</si>
  <si>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</si>
  <si>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</si>
  <si>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</si>
  <si>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</si>
  <si>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</si>
  <si>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</si>
  <si>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</si>
  <si>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</si>
  <si>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</si>
  <si>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</si>
  <si>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</si>
  <si>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</si>
  <si>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</si>
  <si>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</si>
  <si>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</si>
  <si>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</si>
  <si>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</si>
  <si>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</si>
  <si>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</si>
  <si>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</si>
  <si>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</si>
  <si>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</si>
  <si>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</si>
  <si>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</si>
  <si>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</si>
  <si>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</si>
  <si>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</si>
  <si>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</si>
  <si>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</si>
  <si>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</si>
  <si>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</si>
  <si>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</si>
  <si>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</si>
  <si>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</si>
  <si>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</si>
  <si>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</si>
  <si>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</si>
  <si>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</si>
  <si>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</si>
  <si>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</si>
  <si>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</si>
  <si>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</si>
  <si>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</si>
  <si>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</si>
  <si>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</si>
  <si>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</si>
  <si>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</si>
  <si>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</si>
  <si>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</si>
  <si>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</si>
  <si>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</si>
  <si>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</si>
  <si>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</si>
  <si>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</si>
  <si>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</si>
  <si>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</si>
  <si>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</si>
  <si>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</si>
  <si>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</si>
  <si>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</si>
  <si>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</si>
  <si>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</si>
  <si>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</si>
  <si>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</si>
  <si>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</si>
  <si>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</si>
  <si>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</si>
  <si>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</si>
  <si>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</si>
  <si>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</si>
  <si>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</si>
  <si>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</si>
  <si>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</si>
  <si>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</si>
  <si>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</si>
  <si>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</si>
  <si>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</si>
  <si>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</si>
  <si>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</si>
  <si>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</si>
  <si>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</si>
  <si>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</si>
  <si>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</si>
  <si>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</si>
  <si>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</si>
  <si>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</si>
  <si>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</si>
  <si>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</si>
  <si>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</si>
  <si>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</si>
  <si>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</si>
  <si>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</si>
  <si>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</si>
  <si>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</si>
  <si>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</si>
  <si>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</si>
  <si>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</si>
  <si>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</si>
  <si>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</si>
  <si>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</si>
  <si>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</si>
  <si>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</si>
  <si>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</si>
  <si>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</si>
  <si>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</si>
  <si>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</si>
  <si>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</si>
  <si>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</si>
  <si>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</si>
  <si>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</si>
  <si>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</si>
  <si>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</si>
  <si>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</si>
  <si>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</si>
  <si>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</si>
  <si>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</si>
  <si>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</si>
  <si>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</si>
  <si>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</si>
  <si>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</si>
  <si>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</si>
  <si>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</si>
  <si>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</si>
  <si>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</si>
  <si>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</si>
  <si>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</si>
  <si>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</si>
  <si>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</si>
  <si>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</si>
  <si>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</si>
  <si>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</si>
  <si>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</si>
  <si>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</si>
  <si>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</si>
  <si>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</si>
  <si>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</si>
  <si>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</si>
  <si>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</si>
  <si>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</si>
  <si>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</si>
  <si>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</si>
  <si>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</si>
  <si>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</si>
  <si>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</si>
  <si>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</si>
  <si>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</si>
  <si>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</si>
  <si>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</si>
  <si>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</si>
  <si>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</si>
  <si>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</si>
  <si>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</si>
  <si>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</si>
  <si>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</si>
  <si>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</si>
  <si>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</si>
  <si>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</si>
  <si>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</si>
  <si>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</si>
  <si>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</si>
  <si>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</si>
  <si>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</si>
  <si>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</si>
  <si>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</si>
  <si>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</si>
  <si>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</si>
  <si>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</si>
  <si>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</si>
  <si>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</si>
  <si>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</si>
  <si>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</si>
  <si>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</si>
  <si>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</si>
  <si>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</si>
  <si>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</si>
  <si>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</si>
  <si>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</si>
  <si>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</si>
  <si>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</si>
  <si>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</si>
  <si>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</si>
  <si>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</si>
  <si>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</si>
  <si>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</si>
  <si>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</si>
  <si>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</si>
  <si>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</si>
  <si>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</si>
  <si>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</si>
  <si>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</si>
  <si>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</si>
  <si>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</si>
  <si>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</si>
  <si>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</si>
  <si>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</si>
  <si>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</si>
  <si>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</si>
  <si>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</si>
  <si>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</si>
  <si>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</si>
  <si>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</si>
  <si>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</si>
  <si>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</si>
  <si>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</si>
  <si>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</si>
  <si>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</si>
  <si>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</si>
  <si>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</si>
  <si>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</si>
  <si>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</si>
  <si>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</si>
  <si>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</si>
  <si>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</si>
  <si>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</si>
  <si>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</si>
  <si>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</si>
  <si>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</si>
  <si>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</si>
  <si>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</si>
  <si>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</si>
  <si>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</si>
  <si>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</si>
  <si>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</si>
  <si>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</si>
  <si>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</si>
  <si>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</si>
  <si>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</si>
  <si>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</si>
  <si>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</si>
  <si>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</si>
  <si>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</si>
  <si>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</si>
  <si>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</si>
  <si>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</si>
  <si>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</si>
  <si>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</si>
  <si>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</si>
  <si>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</si>
  <si>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</si>
  <si>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</si>
  <si>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</si>
  <si>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</si>
  <si>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</si>
  <si>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</si>
  <si>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</si>
  <si>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</si>
  <si>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</si>
  <si>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</si>
  <si>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</si>
  <si>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</si>
  <si>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</si>
  <si>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</si>
  <si>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</si>
  <si>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</si>
  <si>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</si>
  <si>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</si>
  <si>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</si>
  <si>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</si>
  <si>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</si>
  <si>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</si>
  <si>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</si>
  <si>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</si>
  <si>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</si>
  <si>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</si>
  <si>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</si>
  <si>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</si>
  <si>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</si>
  <si>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</si>
  <si>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</si>
  <si>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</si>
  <si>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</si>
  <si>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</si>
  <si>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</si>
  <si>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</si>
  <si>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</si>
  <si>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</si>
  <si>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</si>
  <si>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</si>
  <si>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</si>
  <si>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</si>
  <si>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</si>
  <si>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</si>
  <si>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</si>
  <si>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</si>
  <si>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</si>
  <si>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</si>
  <si>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</si>
  <si>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</si>
  <si>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</si>
  <si>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</si>
  <si>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</si>
  <si>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</si>
  <si>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</si>
  <si>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</si>
  <si>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</si>
  <si>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</si>
  <si>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</si>
  <si>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</si>
  <si>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</si>
  <si>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</si>
  <si>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</si>
  <si>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</si>
  <si>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</si>
  <si>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</si>
  <si>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</si>
  <si>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</si>
  <si>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</si>
  <si>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</si>
  <si>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</si>
  <si>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</si>
  <si>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</si>
  <si>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</si>
  <si>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</si>
  <si>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</si>
  <si>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</si>
  <si>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</si>
  <si>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</si>
  <si>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</si>
  <si>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</si>
  <si>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</si>
  <si>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</si>
  <si>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</si>
  <si>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</si>
  <si>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</si>
  <si>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</si>
  <si>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</si>
  <si>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</si>
  <si>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</si>
  <si>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</si>
  <si>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</si>
  <si>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</si>
  <si>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</si>
  <si>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</si>
  <si>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</si>
  <si>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</si>
  <si>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</si>
  <si>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</si>
  <si>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</si>
  <si>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</si>
  <si>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</si>
  <si>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</si>
  <si>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</si>
  <si>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</si>
  <si>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</si>
  <si>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</si>
  <si>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</si>
  <si>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</si>
  <si>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</si>
  <si>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</si>
  <si>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</si>
  <si>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</si>
  <si>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</si>
  <si>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</si>
  <si>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</si>
  <si>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</si>
  <si>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</si>
  <si>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</si>
  <si>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</si>
  <si>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</si>
  <si>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</si>
  <si>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</si>
  <si>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</si>
  <si>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</si>
  <si>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</si>
  <si>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</si>
  <si>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</si>
  <si>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</si>
  <si>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</si>
  <si>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</si>
  <si>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</si>
  <si>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</si>
  <si>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</si>
  <si>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</si>
  <si>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</si>
  <si>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</si>
  <si>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</si>
  <si>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</si>
  <si>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</si>
  <si>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</si>
  <si>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</si>
  <si>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</si>
  <si>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</si>
  <si>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</si>
  <si>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</si>
  <si>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</si>
  <si>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</si>
  <si>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</si>
  <si>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</si>
  <si>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</si>
  <si>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</si>
  <si>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</si>
  <si>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</si>
  <si>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</si>
  <si>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</si>
  <si>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</si>
  <si>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</si>
  <si>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</si>
  <si>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</si>
  <si>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</si>
  <si>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</si>
  <si>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</si>
  <si>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</si>
  <si>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</si>
  <si>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</si>
  <si>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</si>
  <si>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</si>
  <si>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</si>
  <si>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</si>
  <si>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</si>
  <si>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</si>
  <si>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</si>
  <si>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</si>
  <si>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</si>
  <si>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</si>
  <si>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</si>
  <si>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</si>
  <si>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</si>
  <si>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</si>
  <si>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</si>
  <si>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</si>
  <si>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</si>
  <si>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</si>
  <si>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</si>
  <si>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</si>
  <si>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</si>
  <si>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</si>
  <si>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</si>
  <si>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</si>
  <si>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</si>
  <si>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</si>
  <si>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</si>
  <si>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</si>
  <si>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</si>
  <si>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</si>
  <si>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</si>
  <si>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</si>
  <si>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</si>
  <si>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</si>
  <si>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</si>
  <si>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</si>
  <si>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</si>
  <si>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</si>
  <si>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</si>
  <si>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</si>
  <si>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</si>
  <si>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</si>
  <si>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</si>
  <si>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</si>
  <si>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</si>
  <si>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</si>
  <si>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</si>
  <si>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</si>
  <si>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</si>
  <si>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</si>
  <si>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</si>
  <si>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</si>
  <si>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</si>
  <si>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</si>
  <si>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</si>
  <si>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</si>
  <si>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</si>
  <si>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</si>
  <si>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</si>
  <si>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</si>
  <si>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</si>
  <si>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</si>
  <si>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</si>
  <si>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</si>
  <si>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</si>
  <si>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</si>
  <si>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</si>
  <si>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</si>
  <si>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</si>
  <si>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</si>
  <si>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</si>
  <si>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</si>
  <si>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</si>
  <si>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</si>
  <si>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</si>
  <si>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</si>
  <si>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</si>
  <si>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</si>
  <si>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</si>
  <si>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</si>
  <si>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</si>
  <si>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</si>
  <si>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</si>
  <si>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</si>
  <si>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</si>
  <si>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</si>
  <si>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</si>
  <si>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</si>
  <si>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</si>
  <si>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</si>
  <si>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</si>
  <si>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</si>
  <si>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</si>
  <si>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</si>
  <si>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</si>
  <si>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</si>
  <si>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</si>
  <si>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</si>
  <si>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</si>
  <si>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</si>
  <si>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</si>
  <si>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</si>
  <si>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</si>
  <si>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</si>
  <si>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</si>
  <si>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</si>
  <si>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</si>
  <si>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</si>
  <si>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</si>
  <si>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</si>
  <si>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</si>
  <si>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</si>
  <si>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</si>
  <si>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</si>
  <si>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</si>
  <si>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</si>
  <si>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</si>
  <si>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</si>
  <si>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</si>
  <si>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</si>
  <si>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</si>
  <si>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</si>
  <si>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</si>
  <si>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</si>
  <si>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</si>
  <si>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</si>
  <si>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</si>
  <si>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</si>
  <si>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</si>
  <si>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</si>
  <si>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</si>
  <si>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</si>
  <si>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</si>
  <si>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</si>
  <si>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</si>
  <si>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</si>
  <si>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</si>
  <si>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</si>
  <si>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</si>
  <si>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</si>
  <si>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</si>
  <si>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</si>
  <si>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</si>
  <si>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</si>
  <si>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</si>
  <si>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</si>
  <si>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</si>
  <si>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</si>
  <si>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</si>
  <si>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</si>
  <si>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</si>
  <si>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</si>
  <si>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</si>
  <si>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</si>
  <si>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</si>
  <si>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</si>
  <si>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</si>
  <si>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</si>
  <si>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</si>
  <si>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</si>
  <si>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</si>
  <si>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</si>
  <si>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</si>
  <si>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</si>
  <si>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</si>
  <si>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</si>
  <si>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</si>
  <si>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</si>
  <si>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</si>
  <si>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</si>
  <si>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</si>
  <si>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</si>
  <si>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</si>
  <si>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</si>
  <si>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</si>
  <si>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</si>
  <si>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</si>
  <si>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</si>
  <si>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</si>
  <si>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</si>
  <si>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</si>
  <si>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</si>
  <si>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</si>
  <si>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</si>
  <si>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</si>
  <si>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</si>
  <si>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</si>
  <si>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</si>
  <si>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</si>
  <si>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</si>
  <si>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</si>
  <si>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</si>
  <si>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</si>
  <si>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</si>
  <si>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</si>
  <si>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</si>
  <si>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</si>
  <si>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</si>
  <si>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</si>
  <si>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</si>
  <si>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</si>
  <si>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</si>
  <si>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</si>
  <si>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</si>
  <si>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</si>
  <si>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</si>
  <si>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</si>
  <si>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</si>
  <si>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</si>
  <si>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</si>
  <si>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</si>
  <si>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</si>
  <si>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</si>
  <si>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</si>
  <si>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</si>
  <si>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</si>
  <si>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</si>
  <si>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</si>
  <si>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</si>
  <si>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</si>
  <si>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</si>
  <si>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</si>
  <si>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</si>
  <si>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</si>
  <si>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</si>
  <si>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</si>
  <si>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</si>
  <si>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</si>
  <si>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</si>
  <si>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</si>
  <si>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</si>
  <si>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</si>
  <si>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</si>
  <si>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</si>
  <si>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</si>
  <si>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</si>
  <si>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</si>
  <si>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</si>
  <si>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</si>
  <si>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</si>
  <si>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</si>
  <si>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</si>
  <si>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</si>
  <si>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</si>
  <si>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</si>
  <si>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</si>
  <si>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</si>
  <si>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</si>
  <si>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</si>
  <si>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</si>
  <si>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</si>
  <si>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</si>
  <si>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</si>
  <si>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</si>
  <si>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</si>
  <si>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</si>
  <si>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</si>
  <si>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</si>
  <si>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</si>
  <si>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</si>
  <si>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</si>
  <si>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</si>
  <si>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</si>
  <si>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</si>
  <si>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</si>
  <si>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</si>
  <si>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</si>
  <si>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</si>
  <si>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</si>
  <si>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</si>
  <si>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</si>
  <si>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</si>
  <si>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</si>
  <si>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</si>
  <si>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</si>
  <si>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</si>
  <si>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</si>
  <si>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</si>
  <si>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</si>
  <si>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</si>
  <si>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</si>
  <si>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</si>
  <si>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</si>
  <si>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</si>
  <si>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</si>
  <si>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</si>
  <si>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</si>
  <si>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</si>
  <si>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</si>
  <si>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</si>
  <si>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</si>
  <si>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</si>
  <si>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</si>
  <si>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</si>
  <si>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</si>
  <si>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</si>
  <si>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</si>
  <si>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</si>
  <si>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</si>
  <si>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</si>
  <si>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</si>
  <si>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</si>
  <si>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</si>
  <si>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</si>
  <si>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</si>
  <si>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</si>
  <si>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</si>
  <si>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</si>
  <si>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</si>
  <si>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</si>
  <si>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</si>
  <si>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</si>
  <si>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</si>
  <si>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</si>
  <si>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</si>
  <si>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</si>
  <si>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</si>
  <si>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</si>
  <si>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</si>
  <si>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</si>
  <si>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</si>
  <si>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</si>
  <si>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</si>
  <si>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</si>
  <si>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</si>
  <si>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</si>
  <si>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</si>
  <si>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</si>
  <si>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</si>
  <si>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</si>
  <si>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</si>
  <si>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</si>
  <si>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</si>
  <si>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</si>
  <si>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</si>
  <si>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</si>
  <si>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</si>
  <si>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</si>
  <si>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</si>
  <si>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</si>
  <si>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</si>
  <si>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</si>
  <si>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</si>
  <si>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</si>
  <si>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</si>
  <si>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</si>
  <si>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</si>
  <si>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</si>
  <si>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</si>
  <si>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</si>
  <si>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</si>
  <si>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</si>
  <si>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</si>
  <si>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</si>
  <si>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</si>
  <si>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</si>
  <si>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</si>
  <si>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</si>
  <si>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</si>
  <si>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</si>
  <si>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</si>
  <si>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</si>
  <si>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</si>
  <si>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</si>
  <si>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</si>
  <si>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</si>
  <si>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</si>
  <si>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</si>
  <si>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</si>
  <si>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</si>
  <si>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</si>
  <si>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</si>
  <si>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</si>
  <si>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</si>
  <si>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</si>
  <si>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</si>
  <si>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</si>
  <si>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</si>
  <si>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</si>
  <si>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</si>
  <si>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</si>
  <si>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</si>
  <si>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</si>
  <si>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</si>
  <si>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</si>
  <si>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</si>
  <si>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</si>
  <si>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</si>
  <si>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</si>
  <si>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</si>
  <si>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</si>
  <si>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</si>
  <si>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</si>
  <si>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</si>
  <si>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</si>
  <si>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</si>
  <si>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</si>
  <si>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</si>
  <si>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</si>
  <si>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</si>
  <si>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</si>
  <si>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</si>
  <si>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</si>
  <si>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</si>
  <si>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</si>
  <si>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</si>
  <si>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</si>
  <si>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</si>
  <si>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</si>
  <si>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</si>
  <si>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</si>
  <si>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</si>
  <si>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</si>
  <si>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</si>
  <si>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</si>
  <si>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</si>
  <si>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</si>
  <si>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</si>
  <si>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</si>
  <si>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</si>
  <si>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</si>
  <si>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</si>
  <si>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</si>
  <si>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</si>
  <si>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</si>
  <si>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</si>
  <si>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</si>
  <si>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</si>
  <si>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</si>
  <si>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</si>
  <si>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</si>
  <si>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</si>
  <si>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</si>
  <si>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</si>
  <si>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</si>
  <si>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</si>
  <si>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</si>
  <si>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</si>
  <si>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</si>
  <si>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</si>
  <si>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</si>
  <si>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</si>
  <si>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</si>
  <si>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</si>
  <si>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</si>
  <si>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</si>
  <si>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</si>
  <si>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</si>
  <si>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</si>
  <si>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</si>
  <si>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</si>
  <si>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</si>
  <si>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</si>
  <si>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</si>
  <si>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</si>
  <si>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</si>
  <si>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</si>
  <si>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</si>
  <si>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</si>
  <si>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</si>
  <si>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</si>
  <si>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</si>
  <si>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</si>
  <si>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</si>
  <si>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</si>
  <si>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</si>
  <si>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</si>
  <si>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</si>
  <si>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</si>
  <si>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</si>
  <si>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</si>
  <si>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</si>
  <si>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</si>
  <si>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</si>
  <si>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</si>
  <si>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</si>
  <si>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</si>
  <si>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</si>
  <si>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</si>
  <si>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</si>
  <si>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</si>
  <si>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</si>
  <si>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</si>
  <si>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</si>
  <si>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</si>
  <si>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</si>
  <si>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</si>
  <si>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</si>
  <si>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</si>
  <si>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</si>
  <si>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</si>
  <si>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</si>
  <si>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</si>
  <si>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</si>
  <si>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</si>
  <si>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</si>
  <si>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</si>
  <si>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</si>
  <si>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</si>
  <si>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</si>
  <si>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</si>
  <si>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</si>
  <si>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</si>
  <si>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</si>
  <si>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</si>
  <si>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</si>
  <si>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</si>
  <si>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</si>
  <si>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</si>
  <si>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</si>
  <si>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</si>
  <si>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</si>
  <si>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</si>
  <si>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</si>
  <si>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</si>
  <si>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</si>
  <si>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</si>
  <si>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</si>
  <si>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</si>
  <si>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</si>
  <si>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</si>
  <si>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</si>
  <si>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</si>
  <si>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</si>
  <si>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</si>
  <si>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</si>
  <si>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</si>
  <si>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</si>
  <si>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</si>
  <si>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</si>
  <si>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</si>
  <si>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</si>
  <si>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</si>
  <si>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</si>
  <si>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</si>
  <si>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</si>
  <si>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</si>
  <si>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</si>
  <si>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</si>
  <si>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</si>
  <si>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</si>
  <si>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</si>
  <si>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</si>
  <si>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</si>
  <si>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</si>
  <si>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</si>
  <si>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</si>
  <si>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</si>
  <si>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</si>
  <si>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</si>
  <si>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</si>
  <si>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</si>
  <si>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</si>
  <si>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</si>
  <si>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</si>
  <si>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</si>
  <si>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</si>
  <si>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</si>
  <si>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</si>
  <si>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</si>
  <si>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</si>
  <si>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</si>
  <si>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</si>
  <si>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</si>
  <si>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</si>
  <si>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</si>
  <si>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</si>
  <si>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</si>
  <si>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</si>
  <si>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</si>
  <si>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</si>
  <si>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</si>
  <si>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</si>
  <si>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</si>
  <si>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</si>
  <si>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</si>
  <si>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</si>
  <si>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</si>
  <si>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</si>
  <si>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</si>
  <si>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</si>
  <si>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</si>
  <si>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</si>
  <si>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</si>
  <si>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</si>
  <si>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</si>
  <si>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</si>
  <si>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</si>
  <si>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</si>
  <si>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</si>
  <si>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</si>
  <si>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</si>
  <si>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</si>
  <si>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</si>
  <si>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</si>
  <si>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</si>
  <si>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</si>
  <si>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</si>
  <si>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</si>
  <si>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</si>
  <si>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</si>
  <si>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</si>
  <si>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</si>
  <si>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</si>
  <si>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</si>
  <si>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</si>
  <si>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</si>
  <si>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</si>
  <si>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</si>
  <si>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</si>
  <si>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</si>
  <si>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</si>
  <si>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</si>
  <si>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</si>
  <si>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</si>
  <si>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</si>
  <si>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</si>
  <si>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</si>
  <si>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</si>
  <si>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</si>
  <si>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</si>
  <si>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</si>
  <si>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</si>
  <si>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</si>
  <si>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</si>
  <si>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</si>
  <si>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</si>
  <si>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</si>
  <si>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</si>
  <si>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</si>
  <si>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</si>
  <si>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</si>
  <si>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</si>
  <si>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</si>
  <si>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</si>
  <si>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</si>
  <si>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</si>
  <si>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</si>
  <si>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</si>
  <si>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</si>
  <si>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</si>
  <si>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</si>
  <si>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</si>
  <si>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</si>
  <si>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</si>
  <si>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</si>
  <si>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</si>
  <si>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</si>
  <si>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</si>
  <si>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</si>
  <si>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</si>
  <si>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</si>
  <si>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</si>
  <si>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</si>
  <si>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</si>
  <si>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</si>
  <si>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</si>
  <si>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</si>
  <si>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</si>
  <si>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</si>
  <si>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</si>
  <si>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</si>
  <si>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</si>
  <si>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</si>
  <si>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</si>
  <si>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</si>
  <si>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</si>
  <si>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</si>
  <si>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</si>
  <si>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</si>
  <si>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</si>
  <si>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</si>
  <si>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</si>
  <si>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</si>
  <si>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</si>
  <si>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</si>
  <si>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</si>
  <si>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</si>
  <si>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</si>
  <si>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</si>
  <si>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</si>
  <si>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</si>
  <si>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</si>
  <si>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</si>
  <si>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</si>
  <si>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</si>
  <si>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</si>
  <si>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</si>
  <si>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</si>
  <si>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</si>
  <si>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</si>
  <si>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</si>
  <si>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</si>
  <si>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</si>
  <si>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</si>
  <si>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</si>
  <si>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</si>
  <si>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</si>
  <si>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</si>
  <si>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</si>
  <si>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</si>
  <si>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</si>
  <si>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</si>
  <si>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</si>
  <si>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</si>
  <si>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</si>
  <si>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</si>
  <si>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</si>
  <si>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</si>
  <si>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</si>
  <si>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</si>
  <si>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</si>
  <si>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</si>
  <si>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</si>
  <si>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</si>
  <si>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</si>
  <si>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</si>
  <si>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</si>
  <si>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</si>
  <si>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</si>
  <si>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</si>
  <si>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</si>
  <si>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</si>
  <si>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</si>
  <si>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</si>
  <si>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</si>
  <si>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</si>
  <si>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</si>
  <si>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</si>
  <si>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</si>
  <si>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</si>
  <si>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</si>
  <si>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</si>
  <si>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</si>
  <si>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</si>
  <si>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</si>
  <si>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</si>
  <si>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</si>
  <si>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</si>
  <si>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</si>
  <si>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</si>
  <si>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</si>
  <si>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</si>
  <si>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</si>
  <si>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</si>
  <si>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</si>
  <si>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</si>
  <si>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</si>
  <si>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</si>
  <si>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</si>
  <si>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</si>
  <si>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</si>
  <si>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</si>
  <si>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</si>
  <si>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</si>
  <si>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</si>
  <si>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</si>
  <si>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</si>
  <si>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</si>
  <si>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</si>
  <si>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</si>
  <si>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</si>
  <si>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</si>
  <si>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</si>
  <si>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</si>
  <si>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</si>
  <si>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</si>
  <si>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</si>
  <si>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</si>
  <si>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</si>
  <si>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</si>
  <si>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</si>
  <si>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</si>
  <si>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</si>
  <si>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</si>
  <si>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</si>
  <si>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</si>
  <si>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</si>
  <si>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</si>
  <si>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</si>
  <si>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</si>
  <si>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</si>
  <si>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</si>
  <si>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</si>
  <si>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</si>
  <si>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</si>
  <si>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</si>
  <si>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</si>
  <si>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</si>
  <si>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</si>
  <si>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</si>
  <si>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</si>
  <si>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</si>
  <si>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</si>
  <si>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</si>
  <si>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</si>
  <si>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</si>
  <si>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</si>
  <si>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</si>
  <si>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</si>
  <si>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</si>
  <si>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</si>
  <si>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</si>
  <si>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</si>
  <si>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</si>
  <si>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</si>
  <si>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</si>
  <si>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</si>
  <si>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</si>
  <si>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</si>
  <si>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</si>
  <si>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</si>
  <si>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</si>
  <si>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</si>
  <si>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</si>
  <si>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</si>
  <si>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</si>
  <si>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</si>
  <si>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</si>
  <si>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</si>
  <si>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</si>
  <si>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</si>
  <si>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</si>
  <si>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</si>
  <si>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</si>
  <si>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</si>
  <si>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</si>
  <si>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</si>
  <si>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</si>
  <si>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</si>
  <si>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</si>
  <si>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</si>
  <si>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</si>
  <si>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</si>
  <si>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</si>
  <si>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</si>
  <si>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</si>
  <si>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</si>
  <si>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</si>
  <si>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</si>
  <si>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</si>
  <si>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</si>
  <si>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</si>
  <si>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</si>
  <si>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</si>
  <si>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</si>
  <si>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</si>
  <si>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</si>
  <si>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</si>
  <si>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</si>
  <si>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</si>
  <si>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</si>
  <si>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</si>
  <si>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</si>
  <si>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</si>
  <si>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</si>
  <si>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</si>
  <si>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</si>
  <si>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</si>
  <si>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</si>
  <si>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</si>
  <si>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</si>
  <si>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</si>
  <si>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</si>
  <si>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</si>
  <si>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</si>
  <si>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</si>
  <si>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</si>
  <si>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</si>
  <si>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</si>
  <si>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</si>
  <si>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</si>
  <si>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</si>
  <si>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</si>
  <si>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</si>
  <si>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</si>
  <si>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</si>
  <si>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</si>
  <si>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</si>
  <si>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</si>
  <si>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</si>
  <si>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</si>
  <si>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</si>
  <si>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</si>
  <si>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</si>
  <si>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</si>
  <si>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</si>
  <si>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</si>
  <si>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</si>
  <si>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</si>
  <si>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</si>
  <si>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</si>
  <si>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</si>
  <si>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</si>
  <si>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</si>
  <si>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</si>
  <si>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</si>
  <si>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</si>
  <si>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</si>
  <si>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</si>
  <si>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</si>
  <si>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</si>
  <si>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</si>
  <si>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</si>
  <si>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</si>
  <si>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</si>
  <si>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</si>
  <si>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</si>
  <si>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</si>
  <si>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</si>
  <si>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</si>
  <si>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</si>
  <si>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</si>
  <si>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</si>
  <si>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</si>
  <si>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</si>
  <si>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</si>
  <si>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</si>
  <si>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</si>
  <si>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</si>
  <si>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</si>
  <si>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</si>
  <si>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</si>
  <si>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</si>
  <si>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</si>
  <si>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</si>
  <si>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</si>
  <si>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</si>
  <si>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</si>
  <si>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</si>
  <si>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</si>
  <si>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</si>
  <si>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</si>
  <si>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</si>
  <si>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</si>
  <si>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</si>
  <si>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</si>
  <si>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</si>
  <si>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</si>
  <si>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</si>
  <si>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</si>
  <si>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</si>
  <si>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</si>
  <si>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</si>
  <si>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</si>
  <si>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</si>
  <si>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</si>
  <si>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</si>
  <si>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</si>
  <si>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</si>
  <si>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</si>
  <si>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</si>
  <si>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</si>
  <si>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</si>
  <si>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</si>
  <si>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</si>
  <si>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</si>
  <si>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</si>
  <si>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</si>
  <si>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</si>
  <si>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</si>
  <si>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</si>
  <si>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</si>
  <si>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</si>
  <si>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</si>
  <si>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</si>
  <si>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</si>
  <si>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</si>
  <si>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</si>
  <si>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</si>
  <si>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</si>
  <si>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</si>
  <si>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</si>
  <si>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</si>
  <si>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</si>
  <si>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</si>
  <si>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</si>
  <si>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</si>
  <si>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</si>
  <si>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</si>
  <si>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</si>
  <si>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</si>
  <si>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</si>
  <si>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</si>
  <si>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</si>
  <si>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</si>
  <si>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</si>
  <si>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</si>
  <si>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</si>
  <si>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</si>
  <si>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</si>
  <si>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</si>
  <si>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</si>
  <si>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</si>
  <si>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</si>
  <si>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</si>
  <si>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</si>
  <si>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</si>
  <si>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</si>
  <si>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</si>
  <si>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</si>
  <si>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</si>
  <si>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</si>
  <si>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</si>
  <si>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</si>
  <si>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</si>
  <si>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</si>
  <si>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</si>
  <si>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</si>
  <si>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</si>
  <si>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</si>
  <si>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</si>
  <si>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</si>
  <si>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</si>
  <si>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</si>
  <si>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</si>
  <si>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</si>
  <si>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</si>
  <si>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</si>
  <si>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</si>
  <si>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</si>
  <si>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</si>
  <si>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</si>
  <si>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</si>
  <si>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</si>
  <si>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</si>
  <si>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</si>
  <si>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</si>
  <si>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</si>
  <si>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</si>
  <si>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</si>
  <si>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</si>
  <si>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</si>
  <si>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</si>
  <si>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</si>
  <si>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</si>
  <si>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</si>
  <si>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</si>
  <si>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</si>
  <si>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</si>
  <si>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</si>
  <si>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</si>
  <si>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</si>
  <si>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</si>
  <si>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</si>
  <si>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</si>
  <si>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</si>
  <si>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</si>
  <si>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</si>
  <si>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</si>
  <si>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</si>
  <si>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</si>
  <si>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</si>
  <si>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</si>
  <si>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</si>
  <si>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</si>
  <si>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</si>
  <si>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</si>
  <si>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</si>
  <si>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</si>
  <si>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</si>
  <si>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</si>
  <si>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</si>
  <si>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</si>
  <si>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</si>
  <si>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</si>
  <si>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</si>
  <si>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</si>
  <si>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</si>
  <si>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</si>
  <si>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</si>
  <si>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</si>
  <si>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</si>
  <si>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</si>
  <si>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</si>
  <si>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</si>
  <si>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</si>
  <si>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</si>
  <si>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</si>
  <si>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</si>
  <si>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</si>
  <si>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</si>
  <si>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</si>
  <si>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</si>
  <si>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</si>
  <si>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</si>
  <si>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</si>
  <si>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</si>
  <si>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</si>
  <si>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</si>
  <si>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</si>
  <si>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</si>
  <si>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</si>
  <si>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</si>
  <si>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</si>
  <si>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</si>
  <si>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</si>
  <si>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</si>
  <si>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</si>
  <si>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</si>
  <si>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</si>
  <si>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</si>
  <si>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</si>
  <si>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</si>
  <si>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</si>
  <si>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</si>
  <si>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</si>
  <si>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</si>
  <si>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</si>
  <si>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</si>
  <si>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</si>
  <si>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</si>
  <si>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</si>
  <si>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</si>
  <si>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</si>
  <si>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</si>
  <si>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</si>
  <si>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</si>
  <si>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</si>
  <si>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</si>
  <si>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</si>
  <si>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</si>
  <si>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</si>
  <si>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</si>
  <si>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</si>
  <si>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</si>
  <si>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</si>
  <si>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</si>
  <si>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</si>
  <si>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</si>
  <si>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</si>
  <si>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</si>
  <si>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</si>
  <si>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</si>
  <si>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</si>
  <si>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</si>
  <si>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</si>
  <si>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</si>
  <si>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</si>
  <si>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</si>
  <si>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</si>
  <si>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</si>
  <si>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</si>
  <si>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</si>
  <si>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</si>
  <si>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</si>
  <si>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</si>
  <si>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</si>
  <si>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</si>
  <si>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</si>
  <si>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</si>
  <si>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</si>
  <si>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</si>
  <si>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</si>
  <si>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</si>
  <si>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</si>
  <si>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</si>
  <si>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</si>
  <si>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</si>
  <si>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</si>
  <si>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</si>
  <si>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</si>
  <si>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</si>
  <si>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</si>
  <si>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</si>
  <si>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</si>
  <si>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</si>
  <si>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</si>
  <si>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</si>
  <si>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</si>
  <si>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</si>
  <si>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</si>
  <si>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</si>
  <si>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</si>
  <si>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</si>
  <si>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</si>
  <si>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</si>
  <si>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</si>
  <si>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</si>
  <si>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</si>
  <si>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</si>
  <si>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</si>
  <si>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</si>
  <si>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</si>
  <si>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</si>
  <si>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</si>
  <si>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</si>
  <si>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</si>
  <si>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</si>
  <si>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</si>
  <si>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</si>
  <si>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</si>
  <si>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</si>
  <si>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</si>
  <si>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</si>
  <si>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</si>
  <si>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</si>
  <si>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</si>
  <si>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</si>
  <si>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</si>
  <si>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</si>
  <si>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</si>
  <si>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</si>
  <si>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</si>
  <si>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</si>
  <si>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</si>
  <si>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</si>
  <si>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</si>
  <si>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</si>
  <si>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</si>
  <si>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</si>
  <si>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</si>
  <si>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</si>
  <si>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</si>
  <si>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</si>
  <si>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</si>
  <si>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</si>
  <si>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</si>
  <si>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</si>
  <si>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</si>
  <si>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</si>
  <si>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</si>
  <si>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</si>
  <si>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</si>
  <si>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</si>
  <si>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</si>
  <si>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</si>
  <si>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</si>
  <si>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</si>
  <si>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</si>
  <si>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</si>
  <si>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</si>
  <si>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</si>
  <si>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</si>
  <si>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</si>
  <si>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</si>
  <si>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</si>
  <si>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</si>
  <si>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</si>
  <si>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</si>
  <si>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</si>
  <si>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</si>
  <si>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</si>
  <si>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</si>
  <si>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</si>
  <si>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</si>
  <si>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</si>
  <si>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</si>
  <si>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</si>
  <si>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</si>
  <si>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</si>
  <si>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</si>
  <si>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</si>
  <si>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</si>
  <si>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</si>
  <si>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</si>
  <si>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</si>
  <si>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</si>
  <si>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</si>
  <si>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</si>
  <si>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</si>
  <si>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</si>
  <si>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</si>
  <si>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</si>
  <si>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</si>
  <si>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</si>
  <si>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</si>
  <si>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</si>
  <si>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</si>
  <si>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</si>
  <si>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</si>
  <si>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</si>
  <si>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</si>
  <si>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</si>
  <si>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</si>
  <si>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</si>
  <si>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</si>
  <si>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</si>
  <si>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</si>
  <si>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</si>
  <si>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</si>
  <si>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</si>
  <si>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</si>
  <si>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</si>
  <si>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</si>
  <si>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</si>
  <si>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</si>
  <si>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</si>
  <si>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</si>
  <si>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</si>
  <si>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</si>
  <si>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</si>
  <si>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</si>
  <si>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</si>
  <si>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</si>
  <si>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</si>
  <si>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</si>
  <si>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</si>
  <si>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</si>
  <si>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</si>
  <si>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</si>
  <si>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</si>
  <si>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</si>
  <si>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</si>
  <si>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</si>
  <si>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</si>
  <si>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</si>
  <si>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</si>
  <si>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</si>
  <si>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</si>
  <si>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</si>
  <si>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</si>
  <si>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</si>
  <si>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</si>
  <si>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</si>
  <si>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</si>
  <si>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</si>
  <si>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</si>
  <si>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</si>
  <si>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</si>
  <si>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</si>
  <si>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</si>
  <si>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</si>
  <si>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</si>
  <si>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</si>
  <si>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</si>
  <si>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</si>
  <si>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</si>
  <si>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</si>
  <si>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</si>
  <si>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</si>
  <si>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</si>
  <si>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</si>
  <si>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</si>
  <si>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</si>
  <si>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</si>
  <si>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</si>
  <si>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</si>
  <si>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</si>
  <si>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</si>
  <si>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</si>
  <si>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</si>
  <si>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</si>
  <si>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</si>
  <si>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</si>
  <si>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</si>
  <si>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</si>
  <si>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</si>
  <si>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</si>
  <si>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</si>
  <si>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</si>
  <si>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</si>
  <si>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</si>
  <si>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</si>
  <si>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</si>
  <si>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</si>
  <si>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</si>
  <si>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</si>
  <si>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</si>
  <si>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</si>
  <si>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</si>
  <si>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</si>
  <si>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</si>
  <si>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</si>
  <si>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</si>
  <si>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</si>
  <si>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</si>
  <si>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</si>
  <si>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</si>
  <si>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</si>
  <si>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</si>
  <si>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</si>
  <si>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</si>
  <si>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</si>
  <si>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</si>
  <si>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</si>
  <si>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</si>
  <si>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</si>
  <si>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</si>
  <si>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</si>
  <si>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</si>
  <si>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</si>
  <si>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</si>
  <si>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</si>
  <si>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</si>
  <si>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</si>
  <si>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</si>
  <si>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</si>
  <si>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</si>
  <si>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</si>
  <si>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</si>
  <si>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</si>
  <si>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</si>
  <si>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</si>
  <si>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</si>
  <si>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</si>
  <si>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</si>
  <si>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</si>
  <si>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</si>
  <si>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</si>
  <si>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</si>
  <si>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</si>
  <si>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</si>
  <si>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</si>
  <si>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</si>
  <si>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</si>
  <si>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</si>
  <si>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</si>
  <si>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</si>
  <si>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</si>
  <si>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</si>
  <si>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</si>
  <si>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</si>
  <si>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</si>
  <si>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</si>
  <si>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</si>
  <si>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</si>
  <si>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</si>
  <si>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</si>
  <si>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</si>
  <si>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</si>
  <si>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</si>
  <si>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</si>
  <si>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</si>
  <si>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</si>
  <si>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</si>
  <si>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</si>
  <si>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</si>
  <si>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</si>
  <si>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</si>
  <si>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</si>
  <si>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</si>
  <si>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</si>
  <si>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</si>
  <si>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</si>
  <si>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</si>
  <si>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</si>
  <si>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</si>
  <si>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</si>
  <si>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</si>
  <si>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</si>
  <si>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</si>
  <si>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</si>
  <si>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</si>
  <si>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</si>
  <si>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</si>
  <si>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</si>
  <si>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</si>
  <si>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</si>
  <si>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</si>
  <si>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</si>
  <si>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</si>
  <si>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</si>
  <si>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</si>
  <si>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</si>
  <si>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</si>
  <si>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</si>
  <si>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</si>
  <si>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</si>
  <si>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</si>
  <si>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</si>
  <si>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</si>
  <si>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</si>
  <si>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</si>
  <si>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</si>
  <si>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</si>
  <si>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</si>
  <si>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</si>
  <si>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</si>
  <si>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</si>
  <si>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</si>
  <si>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</si>
  <si>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</si>
  <si>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</si>
  <si>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</si>
  <si>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</si>
  <si>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</si>
  <si>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</si>
  <si>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</si>
  <si>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</si>
  <si>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</si>
  <si>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</si>
  <si>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</si>
  <si>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</si>
  <si>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</si>
  <si>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</si>
  <si>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</si>
  <si>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</si>
  <si>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</si>
  <si>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</si>
  <si>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</si>
  <si>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</si>
  <si>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</si>
  <si>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</si>
  <si>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</si>
  <si>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</si>
  <si>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</si>
  <si>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</si>
  <si>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</si>
  <si>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</si>
  <si>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</si>
  <si>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</si>
  <si>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</si>
  <si>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</si>
  <si>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</si>
  <si>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</si>
  <si>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</si>
  <si>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</si>
  <si>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</si>
  <si>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</si>
  <si>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</si>
  <si>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</si>
  <si>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</si>
  <si>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</si>
  <si>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</si>
  <si>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</si>
  <si>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</si>
  <si>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</si>
  <si>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</si>
  <si>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</si>
  <si>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</si>
  <si>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</si>
  <si>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</si>
  <si>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</si>
  <si>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</si>
  <si>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</si>
  <si>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</si>
  <si>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</si>
  <si>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</si>
  <si>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</si>
  <si>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</si>
  <si>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</si>
  <si>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</si>
  <si>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</si>
  <si>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</si>
  <si>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</si>
  <si>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</si>
  <si>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</si>
  <si>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</si>
  <si>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</si>
  <si>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</si>
  <si>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</si>
  <si>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</si>
  <si>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</si>
  <si>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</si>
  <si>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</si>
  <si>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</si>
  <si>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</si>
  <si>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</si>
  <si>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</si>
  <si>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</si>
  <si>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</si>
  <si>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</si>
  <si>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</si>
  <si>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</si>
  <si>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</si>
  <si>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</si>
  <si>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</si>
  <si>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</si>
  <si>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</si>
  <si>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</si>
  <si>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</si>
  <si>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</si>
  <si>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</si>
  <si>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</si>
  <si>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</si>
  <si>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</si>
  <si>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</si>
  <si>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</si>
  <si>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</si>
  <si>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</si>
  <si>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</si>
  <si>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</si>
  <si>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</si>
  <si>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</si>
  <si>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</si>
  <si>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</si>
  <si>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</si>
  <si>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</si>
  <si>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</si>
  <si>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</si>
  <si>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</si>
  <si>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</si>
  <si>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</si>
  <si>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</si>
  <si>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</si>
  <si>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</si>
  <si>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</si>
  <si>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</si>
  <si>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</si>
  <si>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</si>
  <si>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</si>
  <si>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</si>
  <si>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</si>
  <si>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</si>
  <si>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</si>
  <si>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</si>
  <si>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</si>
  <si>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</si>
  <si>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</si>
  <si>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</si>
  <si>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</si>
  <si>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</si>
  <si>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</si>
  <si>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</si>
  <si>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</si>
  <si>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</si>
  <si>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</si>
  <si>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</si>
  <si>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</si>
  <si>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</si>
  <si>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</si>
  <si>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</si>
  <si>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</si>
  <si>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</si>
  <si>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</si>
  <si>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</si>
  <si>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</si>
  <si>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</si>
  <si>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</si>
  <si>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</si>
  <si>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</si>
  <si>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</si>
  <si>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</si>
  <si>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</si>
  <si>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</si>
  <si>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</si>
  <si>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</si>
  <si>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</si>
  <si>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</si>
  <si>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</si>
  <si>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</si>
  <si>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</si>
  <si>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</si>
  <si>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</si>
  <si>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</si>
  <si>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</si>
  <si>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</si>
  <si>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</si>
  <si>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</si>
  <si>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</si>
  <si>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</si>
  <si>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</si>
  <si>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</si>
  <si>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</si>
  <si>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</si>
  <si>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</si>
  <si>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</si>
  <si>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</si>
  <si>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</si>
  <si>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</si>
  <si>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</si>
  <si>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</si>
  <si>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</si>
  <si>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</si>
  <si>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</si>
  <si>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</si>
  <si>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</si>
  <si>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</si>
  <si>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</si>
  <si>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</si>
  <si>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</si>
  <si>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</si>
  <si>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</si>
  <si>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</si>
  <si>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</si>
  <si>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</si>
  <si>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</si>
  <si>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</si>
  <si>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</si>
  <si>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</si>
  <si>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</si>
  <si>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</si>
  <si>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</si>
  <si>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</si>
  <si>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</si>
  <si>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</si>
  <si>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</si>
  <si>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</si>
  <si>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</si>
  <si>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</si>
  <si>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</si>
  <si>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</si>
  <si>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</si>
  <si>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</si>
  <si>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</si>
  <si>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</si>
  <si>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</si>
  <si>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</si>
  <si>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</si>
  <si>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</si>
  <si>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</si>
  <si>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</si>
  <si>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</si>
  <si>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</si>
  <si>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</si>
  <si>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</si>
  <si>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</si>
  <si>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</si>
  <si>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</si>
  <si>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</si>
  <si>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</si>
  <si>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</si>
  <si>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</si>
  <si>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</si>
  <si>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</si>
  <si>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</si>
  <si>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</si>
  <si>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</si>
  <si>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</si>
  <si>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</si>
  <si>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</si>
  <si>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</si>
  <si>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</si>
  <si>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</si>
  <si>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</si>
  <si>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</si>
  <si>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</si>
  <si>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</si>
  <si>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</si>
  <si>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</si>
  <si>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</si>
  <si>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</si>
  <si>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</si>
  <si>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</si>
  <si>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</si>
  <si>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</si>
  <si>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</si>
  <si>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</si>
  <si>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</si>
  <si>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</si>
  <si>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</si>
  <si>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</si>
  <si>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</si>
  <si>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</si>
  <si>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</si>
  <si>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</si>
  <si>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</si>
  <si>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</si>
  <si>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</si>
  <si>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</si>
  <si>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</si>
  <si>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</si>
  <si>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</si>
  <si>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</si>
  <si>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</si>
  <si>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</si>
  <si>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</si>
  <si>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</si>
  <si>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</si>
  <si>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</si>
  <si>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</si>
  <si>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</si>
  <si>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</si>
  <si>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</si>
  <si>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</si>
  <si>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</si>
  <si>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</si>
  <si>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</si>
  <si>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</si>
  <si>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</si>
  <si>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</si>
  <si>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</si>
  <si>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</si>
  <si>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</si>
  <si>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</si>
  <si>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</si>
  <si>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</si>
  <si>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</si>
  <si>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</si>
  <si>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</si>
  <si>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</si>
  <si>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</si>
  <si>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</si>
  <si>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</si>
  <si>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</si>
  <si>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</si>
  <si>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</si>
  <si>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</si>
  <si>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</si>
  <si>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</si>
  <si>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</si>
  <si>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</si>
  <si>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</si>
  <si>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</si>
  <si>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</si>
  <si>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</si>
  <si>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</si>
  <si>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</si>
  <si>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</si>
  <si>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</si>
  <si>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</si>
  <si>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</si>
  <si>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</si>
  <si>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</si>
  <si>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</si>
  <si>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</si>
  <si>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</si>
  <si>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</si>
  <si>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</si>
  <si>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</si>
  <si>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</si>
  <si>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</si>
  <si>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</si>
  <si>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</si>
  <si>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</si>
  <si>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</si>
  <si>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</si>
  <si>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</si>
  <si>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</si>
  <si>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</si>
  <si>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</si>
  <si>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</si>
  <si>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</si>
  <si>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</si>
  <si>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</si>
  <si>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</si>
  <si>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</si>
  <si>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</si>
  <si>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</si>
  <si>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</si>
  <si>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</si>
  <si>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</si>
  <si>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</si>
  <si>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</si>
  <si>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</si>
  <si>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</si>
  <si>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</si>
  <si>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</si>
  <si>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</si>
  <si>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</si>
  <si>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</si>
  <si>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</si>
  <si>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</si>
  <si>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</si>
  <si>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</si>
  <si>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</si>
  <si>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</si>
  <si>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</si>
  <si>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</si>
  <si>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</si>
  <si>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</si>
  <si>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</si>
  <si>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</si>
  <si>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</si>
  <si>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</si>
  <si>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</si>
  <si>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</si>
  <si>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</si>
  <si>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</si>
  <si>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</si>
  <si>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</si>
  <si>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</si>
  <si>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</si>
  <si>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</si>
  <si>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</si>
  <si>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</si>
  <si>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</si>
  <si>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</si>
  <si>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</si>
  <si>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</si>
  <si>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</si>
  <si>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</si>
  <si>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</si>
  <si>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</si>
  <si>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</si>
  <si>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</si>
  <si>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</si>
  <si>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</si>
  <si>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</si>
  <si>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</si>
  <si>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</si>
  <si>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</si>
  <si>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</si>
  <si>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</si>
  <si>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</si>
  <si>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</si>
  <si>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</si>
  <si>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</si>
  <si>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</si>
  <si>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</si>
  <si>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</si>
  <si>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</si>
  <si>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</si>
  <si>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</si>
  <si>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</si>
  <si>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</si>
  <si>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</si>
  <si>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</si>
  <si>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</si>
  <si>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</si>
  <si>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</si>
  <si>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</si>
  <si>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</si>
  <si>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</si>
  <si>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</si>
  <si>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</si>
  <si>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</si>
  <si>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</si>
  <si>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</si>
  <si>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</si>
  <si>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</si>
  <si>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</si>
  <si>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</si>
  <si>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</si>
  <si>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</si>
  <si>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</si>
  <si>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</si>
  <si>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</si>
  <si>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</si>
  <si>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</si>
  <si>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</si>
  <si>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</si>
  <si>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</si>
  <si>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</si>
  <si>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</si>
  <si>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</si>
  <si>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</si>
  <si>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</si>
  <si>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</si>
  <si>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</si>
  <si>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</si>
  <si>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</si>
  <si>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</si>
  <si>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</si>
  <si>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</si>
  <si>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</si>
  <si>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</si>
  <si>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</si>
  <si>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</si>
  <si>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</si>
  <si>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</si>
  <si>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</si>
  <si>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</si>
  <si>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</si>
  <si>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</si>
  <si>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</si>
  <si>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</si>
  <si>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</si>
  <si>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</si>
  <si>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</si>
  <si>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</si>
  <si>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</si>
  <si>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</si>
  <si>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</si>
  <si>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</si>
  <si>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</si>
  <si>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</si>
  <si>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</si>
  <si>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</si>
  <si>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</si>
  <si>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</si>
  <si>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</si>
  <si>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</si>
  <si>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</si>
  <si>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</si>
  <si>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</si>
  <si>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</si>
  <si>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</si>
  <si>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</si>
  <si>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</si>
  <si>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</si>
  <si>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</si>
  <si>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</si>
  <si>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</si>
  <si>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</si>
  <si>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</si>
  <si>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</si>
  <si>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</si>
  <si>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</si>
  <si>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</si>
  <si>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</si>
  <si>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</si>
  <si>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</si>
  <si>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</si>
  <si>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</si>
  <si>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</si>
  <si>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</si>
  <si>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</si>
  <si>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</si>
  <si>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</si>
  <si>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</si>
  <si>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</si>
  <si>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</si>
  <si>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</si>
  <si>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</si>
  <si>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</si>
  <si>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</si>
  <si>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</si>
  <si>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</si>
  <si>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</si>
  <si>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</si>
  <si>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</si>
  <si>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</si>
  <si>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</si>
  <si>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</si>
  <si>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</si>
  <si>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</si>
  <si>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</si>
  <si>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</si>
  <si>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</si>
  <si>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</si>
  <si>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</si>
  <si>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</si>
  <si>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</si>
  <si>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</si>
  <si>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</si>
  <si>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</si>
  <si>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</si>
  <si>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</si>
  <si>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</si>
  <si>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</si>
  <si>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</si>
  <si>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</si>
  <si>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</si>
  <si>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</si>
  <si>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</si>
  <si>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</si>
  <si>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</si>
  <si>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</si>
  <si>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</si>
  <si>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</si>
  <si>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</si>
  <si>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</si>
  <si>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</si>
  <si>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</si>
  <si>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</si>
  <si>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</si>
  <si>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</si>
  <si>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</si>
  <si>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</si>
  <si>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</si>
  <si>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</si>
  <si>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</si>
  <si>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</si>
  <si>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</si>
  <si>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</si>
  <si>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</si>
  <si>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</si>
  <si>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</si>
  <si>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</si>
  <si>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</si>
  <si>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</si>
  <si>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</si>
  <si>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</si>
  <si>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</si>
  <si>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</si>
  <si>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</si>
  <si>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</si>
  <si>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</si>
  <si>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</si>
  <si>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</si>
  <si>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</si>
  <si>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</si>
  <si>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</si>
  <si>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</si>
  <si>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</si>
  <si>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</si>
  <si>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</si>
  <si>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</si>
  <si>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</si>
  <si>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</si>
  <si>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</si>
  <si>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</si>
  <si>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</si>
  <si>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</si>
  <si>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</si>
  <si>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</si>
  <si>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</si>
  <si>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</si>
  <si>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</si>
  <si>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</si>
  <si>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</si>
  <si>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</si>
  <si>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</si>
  <si>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</si>
  <si>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</si>
  <si>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</si>
  <si>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</si>
  <si>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</si>
  <si>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</si>
  <si>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</si>
  <si>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</si>
  <si>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</si>
  <si>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</si>
  <si>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</si>
  <si>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</si>
  <si>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</si>
  <si>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</si>
  <si>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</si>
  <si>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</si>
  <si>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</si>
  <si>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</si>
  <si>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</si>
  <si>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</si>
  <si>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</si>
  <si>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</si>
  <si>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</si>
  <si>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</si>
  <si>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</si>
  <si>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</si>
  <si>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</si>
  <si>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</si>
  <si>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</si>
  <si>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</si>
  <si>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</si>
  <si>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</si>
  <si>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</si>
  <si>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</si>
  <si>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</si>
  <si>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</si>
  <si>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</si>
  <si>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</si>
  <si>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</si>
  <si>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</si>
  <si>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</si>
  <si>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</si>
  <si>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</si>
  <si>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</si>
  <si>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</si>
  <si>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</si>
  <si>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</si>
  <si>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</si>
  <si>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</si>
  <si>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</si>
  <si>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</si>
  <si>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</si>
  <si>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</si>
  <si>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</si>
  <si>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</si>
  <si>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</si>
  <si>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</si>
  <si>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</si>
  <si>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</si>
  <si>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</si>
  <si>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</si>
  <si>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</si>
  <si>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</si>
  <si>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</si>
  <si>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</si>
  <si>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</si>
  <si>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</si>
  <si>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</si>
  <si>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</si>
  <si>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</si>
  <si>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</si>
  <si>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</si>
  <si>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</si>
  <si>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</si>
  <si>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</si>
  <si>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</si>
  <si>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</si>
  <si>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</si>
  <si>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</si>
  <si>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</si>
  <si>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</si>
  <si>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</si>
  <si>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</si>
  <si>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</si>
  <si>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</si>
  <si>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</si>
  <si>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</si>
  <si>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</si>
  <si>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</si>
  <si>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</si>
  <si>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</si>
  <si>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</si>
  <si>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</si>
  <si>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</si>
  <si>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</si>
  <si>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</si>
  <si>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</si>
  <si>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</si>
  <si>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</si>
  <si>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</si>
  <si>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</si>
  <si>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</si>
  <si>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</si>
  <si>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</si>
  <si>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</si>
  <si>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</si>
  <si>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</si>
  <si>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</si>
  <si>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</si>
  <si>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</si>
  <si>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</si>
  <si>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</si>
  <si>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</si>
  <si>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</si>
  <si>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</si>
  <si>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</si>
  <si>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</si>
  <si>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</si>
  <si>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</si>
  <si>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</si>
  <si>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</si>
  <si>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</si>
  <si>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</si>
  <si>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</si>
  <si>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</si>
  <si>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</si>
  <si>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</si>
  <si>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</si>
  <si>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</si>
  <si>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</si>
  <si>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</si>
  <si>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</si>
  <si>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</si>
  <si>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</si>
  <si>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</si>
  <si>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</si>
  <si>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</si>
  <si>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</si>
  <si>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</si>
  <si>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</si>
  <si>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</si>
  <si>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</si>
  <si>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</si>
  <si>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</si>
  <si>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</si>
  <si>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</si>
  <si>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</si>
  <si>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</si>
  <si>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</si>
  <si>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</si>
  <si>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</si>
  <si>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</si>
  <si>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</si>
  <si>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</si>
  <si>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</si>
  <si>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</si>
  <si>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</si>
  <si>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</si>
  <si>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</si>
  <si>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</si>
  <si>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</si>
  <si>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</si>
  <si>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</si>
  <si>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</si>
  <si>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</si>
  <si>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</si>
  <si>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</si>
  <si>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</si>
  <si>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</si>
  <si>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</si>
  <si>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</si>
  <si>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</si>
  <si>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</si>
  <si>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</si>
  <si>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</si>
  <si>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</si>
  <si>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</si>
  <si>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</si>
  <si>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</si>
  <si>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</si>
  <si>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</si>
  <si>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</si>
  <si>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</si>
  <si>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</si>
  <si>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</si>
  <si>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</si>
  <si>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</si>
  <si>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</si>
  <si>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</si>
  <si>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</si>
  <si>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</si>
  <si>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</si>
  <si>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</si>
  <si>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</si>
  <si>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</si>
  <si>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</si>
  <si>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</si>
  <si>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</si>
  <si>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</si>
  <si>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</si>
  <si>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</si>
  <si>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</si>
  <si>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</si>
  <si>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</si>
  <si>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</si>
  <si>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</si>
  <si>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</si>
  <si>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</si>
  <si>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</si>
  <si>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</si>
  <si>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</si>
  <si>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</si>
  <si>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</si>
  <si>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</si>
  <si>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</si>
  <si>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</si>
  <si>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</si>
  <si>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</si>
  <si>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</si>
  <si>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</si>
  <si>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</si>
  <si>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</si>
  <si>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</si>
  <si>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</si>
  <si>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</si>
  <si>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</si>
  <si>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</si>
  <si>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</si>
  <si>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</si>
  <si>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</si>
  <si>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</si>
  <si>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</si>
  <si>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</si>
  <si>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</si>
  <si>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</si>
  <si>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</si>
  <si>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</si>
  <si>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</si>
  <si>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</si>
  <si>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</si>
  <si>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</si>
  <si>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</si>
  <si>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</si>
  <si>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</si>
  <si>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</si>
  <si>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</si>
  <si>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</si>
  <si>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</si>
  <si>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</si>
  <si>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</si>
  <si>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</si>
  <si>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</si>
  <si>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</si>
  <si>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</si>
  <si>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</si>
  <si>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</si>
  <si>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</si>
  <si>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</si>
  <si>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</si>
  <si>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</si>
  <si>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</si>
  <si>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</si>
  <si>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</si>
  <si>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</si>
  <si>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</si>
  <si>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</si>
  <si>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</si>
  <si>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</si>
  <si>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</si>
  <si>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</si>
  <si>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</si>
  <si>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</si>
  <si>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</si>
  <si>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</si>
  <si>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</si>
  <si>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</si>
  <si>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</si>
  <si>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</si>
  <si>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</si>
  <si>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</si>
  <si>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</si>
  <si>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</si>
  <si>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</si>
  <si>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</si>
  <si>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</si>
  <si>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</si>
  <si>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</si>
  <si>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</si>
  <si>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</si>
  <si>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</si>
  <si>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</si>
  <si>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</si>
  <si>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</si>
  <si>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</si>
  <si>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</si>
  <si>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</si>
  <si>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</si>
  <si>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</si>
  <si>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</si>
  <si>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</si>
  <si>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</si>
  <si>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</si>
  <si>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</si>
  <si>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</si>
  <si>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</si>
  <si>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</si>
  <si>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</si>
  <si>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</si>
  <si>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</si>
  <si>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</si>
  <si>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</si>
  <si>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</si>
  <si>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</si>
  <si>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</si>
  <si>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</si>
  <si>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</si>
  <si>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</si>
  <si>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</si>
  <si>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</si>
  <si>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</si>
  <si>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</si>
  <si>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</si>
  <si>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</si>
  <si>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</si>
  <si>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</si>
  <si>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</si>
  <si>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</si>
  <si>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</si>
  <si>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</si>
  <si>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</si>
  <si>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</si>
  <si>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</si>
  <si>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</si>
  <si>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</si>
  <si>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</si>
  <si>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</si>
  <si>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</si>
  <si>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</si>
  <si>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</si>
  <si>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</si>
  <si>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</si>
  <si>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</si>
  <si>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</si>
  <si>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</si>
  <si>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</si>
  <si>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</si>
  <si>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</si>
  <si>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</si>
  <si>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</si>
  <si>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</si>
  <si>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</si>
  <si>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</si>
  <si>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</si>
  <si>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</si>
  <si>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</si>
  <si>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</si>
  <si>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</si>
  <si>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</si>
  <si>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</si>
  <si>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</si>
  <si>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</si>
  <si>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</si>
  <si>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</si>
  <si>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</si>
  <si>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</si>
  <si>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</si>
  <si>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</si>
  <si>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</si>
  <si>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</si>
  <si>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</si>
  <si>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</si>
  <si>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</si>
  <si>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</si>
  <si>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</si>
  <si>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</si>
  <si>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</si>
  <si>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</si>
  <si>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</si>
  <si>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</si>
  <si>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</si>
  <si>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</si>
  <si>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</si>
  <si>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</si>
  <si>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</si>
  <si>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</si>
  <si>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</si>
  <si>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</si>
  <si>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</si>
  <si>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</si>
  <si>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</si>
  <si>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</si>
  <si>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</si>
  <si>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</si>
  <si>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</si>
  <si>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</si>
  <si>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</si>
  <si>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</si>
  <si>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</si>
  <si>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</si>
  <si>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</si>
  <si>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</si>
  <si>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</si>
  <si>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</si>
  <si>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</si>
  <si>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</si>
  <si>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</si>
  <si>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</si>
  <si>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</si>
  <si>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</si>
  <si>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</si>
  <si>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</si>
  <si>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</si>
  <si>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</si>
  <si>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</si>
  <si>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</si>
  <si>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</si>
  <si>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</si>
  <si>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</si>
  <si>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</si>
  <si>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</si>
  <si>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</si>
  <si>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</si>
  <si>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</si>
  <si>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</si>
  <si>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</si>
  <si>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</si>
  <si>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</si>
  <si>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</si>
  <si>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</si>
  <si>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</si>
  <si>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</si>
  <si>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</si>
  <si>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</si>
  <si>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</si>
  <si>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</si>
  <si>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</si>
  <si>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</si>
  <si>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</si>
  <si>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</si>
  <si>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</si>
  <si>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</si>
  <si>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</si>
  <si>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</si>
  <si>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</si>
  <si>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</si>
  <si>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</si>
  <si>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</si>
  <si>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</si>
  <si>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</si>
  <si>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</si>
  <si>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</si>
  <si>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</si>
  <si>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</si>
  <si>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</si>
  <si>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</si>
  <si>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</si>
  <si>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</si>
  <si>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</si>
  <si>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</si>
  <si>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</si>
  <si>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</si>
  <si>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</si>
  <si>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</si>
  <si>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</si>
  <si>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</si>
  <si>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</si>
  <si>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</si>
  <si>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</si>
  <si>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</si>
  <si>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</si>
  <si>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</si>
  <si>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</si>
  <si>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</si>
  <si>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</si>
  <si>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</si>
  <si>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</si>
  <si>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</si>
  <si>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</si>
  <si>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</si>
  <si>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</si>
  <si>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</si>
  <si>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</si>
  <si>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</si>
  <si>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</si>
  <si>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</si>
  <si>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</si>
  <si>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</si>
  <si>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</si>
  <si>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</si>
  <si>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</si>
  <si>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</si>
  <si>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</si>
  <si>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</si>
  <si>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</si>
  <si>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</si>
  <si>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</si>
  <si>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</si>
  <si>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</si>
  <si>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</si>
  <si>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</si>
  <si>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</si>
  <si>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</si>
  <si>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</si>
  <si>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</si>
  <si>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</si>
  <si>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</si>
  <si>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</si>
  <si>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</si>
  <si>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</si>
  <si>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</si>
  <si>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</si>
  <si>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</si>
  <si>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</si>
  <si>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</si>
  <si>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</si>
  <si>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</si>
  <si>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</si>
  <si>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</si>
  <si>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</si>
  <si>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</si>
  <si>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</si>
  <si>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</si>
  <si>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</si>
  <si>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</si>
  <si>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</si>
  <si>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</si>
  <si>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</si>
  <si>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</si>
  <si>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</si>
  <si>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</si>
  <si>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</si>
  <si>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</si>
  <si>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</si>
  <si>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</si>
  <si>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</si>
  <si>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</si>
  <si>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</si>
  <si>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</si>
  <si>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</si>
  <si>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</si>
  <si>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</si>
  <si>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</si>
  <si>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</si>
  <si>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</si>
  <si>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</si>
  <si>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</si>
  <si>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</si>
  <si>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</si>
  <si>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</si>
  <si>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</si>
  <si>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</si>
  <si>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</si>
  <si>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</si>
  <si>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</si>
  <si>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</si>
  <si>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</si>
  <si>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</si>
  <si>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</si>
  <si>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</si>
  <si>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</si>
  <si>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</si>
  <si>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</si>
  <si>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</si>
  <si>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</si>
  <si>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</si>
  <si>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</si>
  <si>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</si>
  <si>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</si>
  <si>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</si>
  <si>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</si>
  <si>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</si>
  <si>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</si>
  <si>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</si>
  <si>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</si>
  <si>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</si>
  <si>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</si>
  <si>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</si>
  <si>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</si>
  <si>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</si>
  <si>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</si>
  <si>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</si>
  <si>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</si>
  <si>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</si>
  <si>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</si>
  <si>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</si>
  <si>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</si>
  <si>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</si>
  <si>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</si>
  <si>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</si>
  <si>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</si>
  <si>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</si>
  <si>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</si>
  <si>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</si>
  <si>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</si>
  <si>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</si>
  <si>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</si>
  <si>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</si>
  <si>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</si>
  <si>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</si>
  <si>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</si>
  <si>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</si>
  <si>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</si>
  <si>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</si>
  <si>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</si>
  <si>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</si>
  <si>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</si>
  <si>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</si>
  <si>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</si>
  <si>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</si>
  <si>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</si>
  <si>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</si>
  <si>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</si>
  <si>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</si>
  <si>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</si>
  <si>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</si>
  <si>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</si>
  <si>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</si>
  <si>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</si>
  <si>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</si>
  <si>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</si>
  <si>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</si>
  <si>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</si>
  <si>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</si>
  <si>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</si>
  <si>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</si>
  <si>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</si>
  <si>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</si>
  <si>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</si>
  <si>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</si>
  <si>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</si>
  <si>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</si>
  <si>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</si>
  <si>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</si>
  <si>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</si>
  <si>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</si>
  <si>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</si>
  <si>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</si>
  <si>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</si>
  <si>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</si>
  <si>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</si>
  <si>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</si>
  <si>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</si>
  <si>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</si>
  <si>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</si>
  <si>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</si>
  <si>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</si>
  <si>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</si>
  <si>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</si>
  <si>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</si>
  <si>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</si>
  <si>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</si>
  <si>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</si>
  <si>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</si>
  <si>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</si>
  <si>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</si>
  <si>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</si>
  <si>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</si>
  <si>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</si>
  <si>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</si>
  <si>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</si>
  <si>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</si>
  <si>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</si>
  <si>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</si>
  <si>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</si>
  <si>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</si>
  <si>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</si>
  <si>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</si>
  <si>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</si>
  <si>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</si>
  <si>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</si>
  <si>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</si>
  <si>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</si>
  <si>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</si>
  <si>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</si>
  <si>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</si>
  <si>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</si>
  <si>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</si>
  <si>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</si>
  <si>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</si>
  <si>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</si>
  <si>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</si>
  <si>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</si>
  <si>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</si>
  <si>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</si>
  <si>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</si>
  <si>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</si>
  <si>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</si>
  <si>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</si>
  <si>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</si>
  <si>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</si>
  <si>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</si>
  <si>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</si>
  <si>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</si>
  <si>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</si>
  <si>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</si>
  <si>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</si>
  <si>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</si>
  <si>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</si>
  <si>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</si>
  <si>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</si>
  <si>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</si>
  <si>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</si>
  <si>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</si>
  <si>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</si>
  <si>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</si>
  <si>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</si>
  <si>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</si>
  <si>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</si>
  <si>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</si>
  <si>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</si>
  <si>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</si>
  <si>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</si>
  <si>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</si>
  <si>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</si>
  <si>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</si>
  <si>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</si>
  <si>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</si>
  <si>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</si>
  <si>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</si>
  <si>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</si>
  <si>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</si>
  <si>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</si>
  <si>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</si>
  <si>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</si>
  <si>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</si>
  <si>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</si>
  <si>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</si>
  <si>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</si>
  <si>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</si>
  <si>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</si>
  <si>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</si>
  <si>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</si>
  <si>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</si>
  <si>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</si>
  <si>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</si>
  <si>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</si>
  <si>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</si>
  <si>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</si>
  <si>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</si>
  <si>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</si>
  <si>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</si>
  <si>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</si>
  <si>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</si>
  <si>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</si>
  <si>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</si>
  <si>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</si>
  <si>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</si>
  <si>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</si>
  <si>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</si>
  <si>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</si>
  <si>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</si>
  <si>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</si>
  <si>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</si>
  <si>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</si>
  <si>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</si>
  <si>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</si>
  <si>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</si>
  <si>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</si>
  <si>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</si>
  <si>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</si>
  <si>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</si>
  <si>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</si>
  <si>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</si>
  <si>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</si>
  <si>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</si>
  <si>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</si>
  <si>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</si>
  <si>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</si>
  <si>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</si>
  <si>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</si>
  <si>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</si>
  <si>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</si>
  <si>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</si>
  <si>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</si>
  <si>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</si>
  <si>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</si>
  <si>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</si>
  <si>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</si>
  <si>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</si>
  <si>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</si>
  <si>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</si>
  <si>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</si>
  <si>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</si>
  <si>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</si>
  <si>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</si>
  <si>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</si>
  <si>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</si>
  <si>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</si>
  <si>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</si>
  <si>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</si>
  <si>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</si>
  <si>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</si>
  <si>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</si>
  <si>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</si>
  <si>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</si>
  <si>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</si>
  <si>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</si>
  <si>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</si>
  <si>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</si>
  <si>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</si>
  <si>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</si>
  <si>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</si>
  <si>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</si>
  <si>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</si>
  <si>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</si>
  <si>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</si>
  <si>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</si>
  <si>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</si>
  <si>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</si>
  <si>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</si>
  <si>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</si>
  <si>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</si>
  <si>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</si>
  <si>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</si>
  <si>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</si>
  <si>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</si>
  <si>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</si>
  <si>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</si>
  <si>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</si>
  <si>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</si>
  <si>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</si>
  <si>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</si>
  <si>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</si>
  <si>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</si>
  <si>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</si>
  <si>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</si>
  <si>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</si>
  <si>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</si>
  <si>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</si>
  <si>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</si>
  <si>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</si>
  <si>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</si>
  <si>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</si>
  <si>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</si>
  <si>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</si>
  <si>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</si>
  <si>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</si>
  <si>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</si>
  <si>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</si>
  <si>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</si>
  <si>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</si>
  <si>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</si>
  <si>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</si>
  <si>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</si>
  <si>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</si>
  <si>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</si>
  <si>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</si>
  <si>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</si>
  <si>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</si>
  <si>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</si>
  <si>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</si>
  <si>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</si>
  <si>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</si>
  <si>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</si>
  <si>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</si>
  <si>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</si>
  <si>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</si>
  <si>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</si>
  <si>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</si>
  <si>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</si>
  <si>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</si>
  <si>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</si>
  <si>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</si>
  <si>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</si>
  <si>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</si>
  <si>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</si>
  <si>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</si>
  <si>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</si>
  <si>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</si>
  <si>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</si>
  <si>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</si>
  <si>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</si>
  <si>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</si>
  <si>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</si>
  <si>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</si>
  <si>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</si>
  <si>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</si>
  <si>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</si>
  <si>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</si>
  <si>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</si>
  <si>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</si>
  <si>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</si>
  <si>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</si>
  <si>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</si>
  <si>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</si>
  <si>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</si>
  <si>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</si>
  <si>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</si>
  <si>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</si>
  <si>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</si>
  <si>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</si>
  <si>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</si>
  <si>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</si>
  <si>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</si>
  <si>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</si>
  <si>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</si>
  <si>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</si>
  <si>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</si>
  <si>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</si>
  <si>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</si>
  <si>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</si>
  <si>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</si>
  <si>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</si>
  <si>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</si>
  <si>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</si>
  <si>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</si>
  <si>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</si>
  <si>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</si>
  <si>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</si>
  <si>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</si>
  <si>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</si>
  <si>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</si>
  <si>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</si>
  <si>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</si>
  <si>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</si>
  <si>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</si>
  <si>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</si>
  <si>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</si>
  <si>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</si>
  <si>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</si>
  <si>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</si>
  <si>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</si>
  <si>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</si>
  <si>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</si>
  <si>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</si>
  <si>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</si>
  <si>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</si>
  <si>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</si>
  <si>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</si>
  <si>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</si>
  <si>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</si>
  <si>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</si>
  <si>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</si>
  <si>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</si>
  <si>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</si>
  <si>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</si>
  <si>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</si>
  <si>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</si>
  <si>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</si>
  <si>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</si>
  <si>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</si>
  <si>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</si>
  <si>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</si>
  <si>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</si>
  <si>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</si>
  <si>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</si>
  <si>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</si>
  <si>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</si>
  <si>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</si>
  <si>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</si>
  <si>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</si>
  <si>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</si>
  <si>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</si>
  <si>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</si>
  <si>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</si>
  <si>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</si>
  <si>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</si>
  <si>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</si>
  <si>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</si>
  <si>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</si>
  <si>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</si>
  <si>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</si>
  <si>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</si>
  <si>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</si>
  <si>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</si>
  <si>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</si>
  <si>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</si>
  <si>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</si>
  <si>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</si>
  <si>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</si>
  <si>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</si>
  <si>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</si>
  <si>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</si>
  <si>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</si>
  <si>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</si>
  <si>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</si>
  <si>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</si>
  <si>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</si>
  <si>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</si>
  <si>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</si>
  <si>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</si>
  <si>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</si>
  <si>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</si>
  <si>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</si>
  <si>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</si>
  <si>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</si>
  <si>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</si>
  <si>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</si>
  <si>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</si>
  <si>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</si>
  <si>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</si>
  <si>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</si>
  <si>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</si>
  <si>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</si>
  <si>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</si>
  <si>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</si>
  <si>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</si>
  <si>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</si>
  <si>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</si>
  <si>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</si>
  <si>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</si>
  <si>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</si>
  <si>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</si>
  <si>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</si>
  <si>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</si>
  <si>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</si>
  <si>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</si>
  <si>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</si>
  <si>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</si>
  <si>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</si>
  <si>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</si>
  <si>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</si>
  <si>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</si>
  <si>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</si>
  <si>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</si>
  <si>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</si>
  <si>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</si>
  <si>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</si>
  <si>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</si>
  <si>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</si>
  <si>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</si>
  <si>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</si>
  <si>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</si>
  <si>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</si>
  <si>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</si>
  <si>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</si>
  <si>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</si>
  <si>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</si>
  <si>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</si>
  <si>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</si>
  <si>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</si>
  <si>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</si>
  <si>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</si>
  <si>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</si>
  <si>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</si>
  <si>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</si>
  <si>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</si>
  <si>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</si>
  <si>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</si>
  <si>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</si>
  <si>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</si>
  <si>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</si>
  <si>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</si>
  <si>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</si>
  <si>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</si>
  <si>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</si>
  <si>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</si>
  <si>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</si>
  <si>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</si>
  <si>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</si>
  <si>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</si>
  <si>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</si>
  <si>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</si>
  <si>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</si>
  <si>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</si>
  <si>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</si>
  <si>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</si>
  <si>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</si>
  <si>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</si>
  <si>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</si>
  <si>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</si>
  <si>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</si>
  <si>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</si>
  <si>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</si>
  <si>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</si>
  <si>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</si>
  <si>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</si>
  <si>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</si>
  <si>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</si>
  <si>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</si>
  <si>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</si>
  <si>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</si>
  <si>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</si>
  <si>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</si>
  <si>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</si>
  <si>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</si>
  <si>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</si>
  <si>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</si>
  <si>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</si>
  <si>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</si>
  <si>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</si>
  <si>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</si>
  <si>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</si>
  <si>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</si>
  <si>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</si>
  <si>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</si>
  <si>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</si>
  <si>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</si>
  <si>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</si>
  <si>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</si>
  <si>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</si>
  <si>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</si>
  <si>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</si>
  <si>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</si>
  <si>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</si>
  <si>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</si>
  <si>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</si>
  <si>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</si>
  <si>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</si>
  <si>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</si>
  <si>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</si>
  <si>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</si>
  <si>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</si>
  <si>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</si>
  <si>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</si>
  <si>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</si>
  <si>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</si>
  <si>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</si>
  <si>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</si>
  <si>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</si>
  <si>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</si>
  <si>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</si>
  <si>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</si>
  <si>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</si>
  <si>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</si>
  <si>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</si>
  <si>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</si>
  <si>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</si>
  <si>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</si>
  <si>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</si>
  <si>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</si>
  <si>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</si>
  <si>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</si>
  <si>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</si>
  <si>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</si>
  <si>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</si>
  <si>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</si>
  <si>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</si>
  <si>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</si>
  <si>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</si>
  <si>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</si>
  <si>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</si>
  <si>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</si>
  <si>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</si>
  <si>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</si>
  <si>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</si>
  <si>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</si>
  <si>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</si>
  <si>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</si>
  <si>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</si>
  <si>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</si>
  <si>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</si>
  <si>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</si>
  <si>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</si>
  <si>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</si>
  <si>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</si>
  <si>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</si>
  <si>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</si>
  <si>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</si>
  <si>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</si>
  <si>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</si>
  <si>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</si>
  <si>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</si>
  <si>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</si>
  <si>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</si>
  <si>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</si>
  <si>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</si>
  <si>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</si>
  <si>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</si>
  <si>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</si>
  <si>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</si>
  <si>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</si>
  <si>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</si>
  <si>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</si>
  <si>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</si>
  <si>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</si>
  <si>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</si>
  <si>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</si>
  <si>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</si>
  <si>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</si>
  <si>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</si>
  <si>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</si>
  <si>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</si>
  <si>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</si>
  <si>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</si>
  <si>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</si>
  <si>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</si>
  <si>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</si>
  <si>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</si>
  <si>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</si>
  <si>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</si>
  <si>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</si>
  <si>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</si>
  <si>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</si>
  <si>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</si>
  <si>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</si>
  <si>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</si>
  <si>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</si>
  <si>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</si>
  <si>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</si>
  <si>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</si>
  <si>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</si>
  <si>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</si>
  <si>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</si>
  <si>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</si>
  <si>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</si>
  <si>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</si>
  <si>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</si>
  <si>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</si>
  <si>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</si>
  <si>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</si>
  <si>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</si>
  <si>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</si>
  <si>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</si>
  <si>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</si>
  <si>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</si>
  <si>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</si>
  <si>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</si>
  <si>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</si>
  <si>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</si>
  <si>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</si>
  <si>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</si>
  <si>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</si>
  <si>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</si>
  <si>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</si>
  <si>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</si>
  <si>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</si>
  <si>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</si>
  <si>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</si>
  <si>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</si>
  <si>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</si>
  <si>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</si>
  <si>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</si>
  <si>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</si>
  <si>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</si>
  <si>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</si>
  <si>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</si>
  <si>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</si>
  <si>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</si>
  <si>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</si>
  <si>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</si>
  <si>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</si>
  <si>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</si>
  <si>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</si>
  <si>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</si>
  <si>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</si>
  <si>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</si>
  <si>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</si>
  <si>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</si>
  <si>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</si>
  <si>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</si>
  <si>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</si>
  <si>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</si>
  <si>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</si>
  <si>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</si>
  <si>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</si>
  <si>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</si>
  <si>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</si>
  <si>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</si>
  <si>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</si>
  <si>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</si>
  <si>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</si>
  <si>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</si>
  <si>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</si>
  <si>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</si>
  <si>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</si>
  <si>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</si>
  <si>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</si>
  <si>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</si>
  <si>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</si>
  <si>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</si>
  <si>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</si>
  <si>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</si>
  <si>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</si>
  <si>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</si>
  <si>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</si>
  <si>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</si>
  <si>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</si>
  <si>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</si>
  <si>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</si>
  <si>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</si>
  <si>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</si>
  <si>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</si>
  <si>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</si>
  <si>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</si>
  <si>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</si>
  <si>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</si>
  <si>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</si>
  <si>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</si>
  <si>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</si>
  <si>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</si>
  <si>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</si>
  <si>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</si>
  <si>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</si>
  <si>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</si>
  <si>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</si>
  <si>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</si>
  <si>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</si>
  <si>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</si>
  <si>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</si>
  <si>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</si>
  <si>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</si>
  <si>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</si>
  <si>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</si>
  <si>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</si>
  <si>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</si>
  <si>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</si>
  <si>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</si>
  <si>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</si>
  <si>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</si>
  <si>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</si>
  <si>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</si>
  <si>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</si>
  <si>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</si>
  <si>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</si>
  <si>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</si>
  <si>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</si>
  <si>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</si>
  <si>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</si>
  <si>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</si>
  <si>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</si>
  <si>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</si>
  <si>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</si>
  <si>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</si>
  <si>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</si>
  <si>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</si>
  <si>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</si>
  <si>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</si>
  <si>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</si>
  <si>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</si>
  <si>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</si>
  <si>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</si>
  <si>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</si>
  <si>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</si>
  <si>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</si>
  <si>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</si>
  <si>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</si>
  <si>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</si>
  <si>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</si>
  <si>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</si>
  <si>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</si>
  <si>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</si>
  <si>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</si>
  <si>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</si>
  <si>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</si>
  <si>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</si>
  <si>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</si>
  <si>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</si>
  <si>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</si>
  <si>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</si>
  <si>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</si>
  <si>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</si>
  <si>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</si>
  <si>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</si>
  <si>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</si>
  <si>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</si>
  <si>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</si>
  <si>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</si>
  <si>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</si>
  <si>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</si>
  <si>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</si>
  <si>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</si>
  <si>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</si>
  <si>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</si>
  <si>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</si>
  <si>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</si>
  <si>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</si>
  <si>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</si>
  <si>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</si>
  <si>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</si>
  <si>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</si>
  <si>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</si>
  <si>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</si>
  <si>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</si>
  <si>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</si>
  <si>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</si>
  <si>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</si>
  <si>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</si>
  <si>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</si>
  <si>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</si>
  <si>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</si>
  <si>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</si>
  <si>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</si>
  <si>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</si>
  <si>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</si>
  <si>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</si>
  <si>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</si>
  <si>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</si>
  <si>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</si>
  <si>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</si>
  <si>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</si>
  <si>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</si>
  <si>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</si>
  <si>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</si>
  <si>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</si>
  <si>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</si>
  <si>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</si>
  <si>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</si>
  <si>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</si>
  <si>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</si>
  <si>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</si>
  <si>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</si>
  <si>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</si>
  <si>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</si>
  <si>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</si>
  <si>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</si>
  <si>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</si>
  <si>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</si>
  <si>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</si>
  <si>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</si>
  <si>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</si>
  <si>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</si>
  <si>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</si>
  <si>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</si>
  <si>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</si>
  <si>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</si>
  <si>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</si>
  <si>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</si>
  <si>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</si>
  <si>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</si>
  <si>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</si>
  <si>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</si>
  <si>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</si>
  <si>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</si>
  <si>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</si>
  <si>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</si>
  <si>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</si>
  <si>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</si>
  <si>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</si>
  <si>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</si>
  <si>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</si>
  <si>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</si>
  <si>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</si>
  <si>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</si>
  <si>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</si>
  <si>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</si>
  <si>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</si>
  <si>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</si>
  <si>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</si>
  <si>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</si>
  <si>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</si>
  <si>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</si>
  <si>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</si>
  <si>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</si>
  <si>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</si>
  <si>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</si>
  <si>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</si>
  <si>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</si>
  <si>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</si>
  <si>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</si>
  <si>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</si>
  <si>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</si>
  <si>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</si>
  <si>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</si>
  <si>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</si>
  <si>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</si>
  <si>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</si>
  <si>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</si>
  <si>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</si>
  <si>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</si>
  <si>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</si>
  <si>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</si>
  <si>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</si>
  <si>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</si>
  <si>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</si>
  <si>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</si>
  <si>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</si>
  <si>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</si>
  <si>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</si>
  <si>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</si>
  <si>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</si>
  <si>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</si>
  <si>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</si>
  <si>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</si>
  <si>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</si>
  <si>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</si>
  <si>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</si>
  <si>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</si>
  <si>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</si>
  <si>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</si>
  <si>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</si>
  <si>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</si>
  <si>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</si>
  <si>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</si>
  <si>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</si>
  <si>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</si>
  <si>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</si>
  <si>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</si>
  <si>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</si>
  <si>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</si>
  <si>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</si>
  <si>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</si>
  <si>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</si>
  <si>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</si>
  <si>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</si>
  <si>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</si>
  <si>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</si>
  <si>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</si>
  <si>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</si>
  <si>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</si>
  <si>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</si>
  <si>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</si>
  <si>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</si>
  <si>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</si>
  <si>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</si>
  <si>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</si>
  <si>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</si>
  <si>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</si>
  <si>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</si>
  <si>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</si>
  <si>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</si>
  <si>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</si>
  <si>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</si>
  <si>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</si>
  <si>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</si>
  <si>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</si>
  <si>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</si>
  <si>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</si>
  <si>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</si>
  <si>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</si>
  <si>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</si>
  <si>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</si>
  <si>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</si>
  <si>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</si>
  <si>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</si>
  <si>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</si>
  <si>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</si>
  <si>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</si>
  <si>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</si>
  <si>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</si>
  <si>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</si>
  <si>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</si>
  <si>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</si>
  <si>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</si>
  <si>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</si>
  <si>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</si>
  <si>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</si>
  <si>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</si>
  <si>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</si>
  <si>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</si>
  <si>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</si>
  <si>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</si>
  <si>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</si>
  <si>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</si>
  <si>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</si>
  <si>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</si>
  <si>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</si>
  <si>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</si>
  <si>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</si>
  <si>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</si>
  <si>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</si>
  <si>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</si>
  <si>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</si>
  <si>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</si>
  <si>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</si>
  <si>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</si>
  <si>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</si>
  <si>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</si>
  <si>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</si>
  <si>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</si>
  <si>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</si>
  <si>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</si>
  <si>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</si>
  <si>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</si>
  <si>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</si>
  <si>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</si>
  <si>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</si>
  <si>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</si>
  <si>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</si>
  <si>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</si>
  <si>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</si>
  <si>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</si>
  <si>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</si>
  <si>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</si>
  <si>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</si>
  <si>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</si>
  <si>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</si>
  <si>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</si>
  <si>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</si>
  <si>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</si>
  <si>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</si>
  <si>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</si>
  <si>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</si>
  <si>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</si>
  <si>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</si>
  <si>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</si>
  <si>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</si>
  <si>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</si>
  <si>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</si>
  <si>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</si>
  <si>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</si>
  <si>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</si>
  <si>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</si>
  <si>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</si>
  <si>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</si>
  <si>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</si>
  <si>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</si>
  <si>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</si>
  <si>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</si>
  <si>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</si>
  <si>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</si>
  <si>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</si>
  <si>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</si>
  <si>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</si>
  <si>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</si>
  <si>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</si>
  <si>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</si>
  <si>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</si>
  <si>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</si>
  <si>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</si>
  <si>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</si>
  <si>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</si>
  <si>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</si>
  <si>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</si>
  <si>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</si>
  <si>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</si>
  <si>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</si>
  <si>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</si>
  <si>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</si>
  <si>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</si>
  <si>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</si>
  <si>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</si>
  <si>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</si>
  <si>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</si>
  <si>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</si>
  <si>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</si>
  <si>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</si>
  <si>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</si>
  <si>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</si>
  <si>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</si>
  <si>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</si>
  <si>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</si>
  <si>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</si>
  <si>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</si>
  <si>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</si>
  <si>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</si>
  <si>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</si>
  <si>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</si>
  <si>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</si>
  <si>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</si>
  <si>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</si>
  <si>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</si>
  <si>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</si>
  <si>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</si>
  <si>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</si>
  <si>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</si>
  <si>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</si>
  <si>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</si>
  <si>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</si>
  <si>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</si>
  <si>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</si>
  <si>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</si>
  <si>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</si>
  <si>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</si>
  <si>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</si>
  <si>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</si>
  <si>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</si>
  <si>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</si>
  <si>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</si>
  <si>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</si>
  <si>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</si>
  <si>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</si>
  <si>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</si>
  <si>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</si>
  <si>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</si>
  <si>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</si>
  <si>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</si>
  <si>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</si>
  <si>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</si>
  <si>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</si>
  <si>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</si>
  <si>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</si>
  <si>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</si>
  <si>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</si>
  <si>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</si>
  <si>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</si>
  <si>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</si>
  <si>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</si>
  <si>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</si>
  <si>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</si>
  <si>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</si>
  <si>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</si>
  <si>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</si>
  <si>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</si>
  <si>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</si>
  <si>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</si>
  <si>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</si>
  <si>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</si>
  <si>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</si>
  <si>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</si>
  <si>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</si>
  <si>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</si>
  <si>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</si>
  <si>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</si>
  <si>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</si>
  <si>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</si>
  <si>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</si>
  <si>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</si>
  <si>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</si>
  <si>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</si>
  <si>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</si>
  <si>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</si>
  <si>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</si>
  <si>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</si>
  <si>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</si>
  <si>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</si>
  <si>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</si>
  <si>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</si>
  <si>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</si>
  <si>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</si>
  <si>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</si>
  <si>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</si>
  <si>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</si>
  <si>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</si>
  <si>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</si>
  <si>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</si>
  <si>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</si>
  <si>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</si>
  <si>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</si>
  <si>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</si>
  <si>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</si>
  <si>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</si>
  <si>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</si>
  <si>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</si>
  <si>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</si>
  <si>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</si>
  <si>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</si>
  <si>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</si>
  <si>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</si>
  <si>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</si>
  <si>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</si>
  <si>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</si>
  <si>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</si>
  <si>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</si>
  <si>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</si>
  <si>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</si>
  <si>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</si>
  <si>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</si>
  <si>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</si>
  <si>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</si>
  <si>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</si>
  <si>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</si>
  <si>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</si>
  <si>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</si>
  <si>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</si>
  <si>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</si>
  <si>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</si>
  <si>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</si>
  <si>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</si>
  <si>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</si>
  <si>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</si>
  <si>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</si>
  <si>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</si>
  <si>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</si>
  <si>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</si>
  <si>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</si>
  <si>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</si>
  <si>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</si>
  <si>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</si>
  <si>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</si>
  <si>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</si>
  <si>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</si>
  <si>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</si>
  <si>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</si>
  <si>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</si>
  <si>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</si>
  <si>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</si>
  <si>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</si>
  <si>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</si>
  <si>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</si>
  <si>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</si>
  <si>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</si>
  <si>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</si>
  <si>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</si>
  <si>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</si>
  <si>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</si>
  <si>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</si>
  <si>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</si>
  <si>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</si>
  <si>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</si>
  <si>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</si>
  <si>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</si>
  <si>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</si>
  <si>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</si>
  <si>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</si>
  <si>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</si>
  <si>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</si>
  <si>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</si>
  <si>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</si>
  <si>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</si>
  <si>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</si>
  <si>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</si>
  <si>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</si>
  <si>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</si>
  <si>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</si>
  <si>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</si>
  <si>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</si>
  <si>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</si>
  <si>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</si>
  <si>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</si>
  <si>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</si>
  <si>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</si>
  <si>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</si>
  <si>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</si>
  <si>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</si>
  <si>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</si>
  <si>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</si>
  <si>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</si>
  <si>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</si>
  <si>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</si>
  <si>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</si>
  <si>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</si>
  <si>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</si>
  <si>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</si>
  <si>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</si>
  <si>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</si>
  <si>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</si>
  <si>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</si>
  <si>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</si>
  <si>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</si>
  <si>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</si>
  <si>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</si>
  <si>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</si>
  <si>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</si>
  <si>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</si>
  <si>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</si>
  <si>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</si>
  <si>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</si>
  <si>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</si>
  <si>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</si>
  <si>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</si>
  <si>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</si>
  <si>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</si>
  <si>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</si>
  <si>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</si>
  <si>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</si>
  <si>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</si>
  <si>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</si>
  <si>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</si>
  <si>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</si>
  <si>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</si>
  <si>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</si>
  <si>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</si>
  <si>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</si>
  <si>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</si>
  <si>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</si>
  <si>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</si>
  <si>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</si>
  <si>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</si>
  <si>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</si>
  <si>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</si>
  <si>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</si>
  <si>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</si>
  <si>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</si>
  <si>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</si>
  <si>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</si>
  <si>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</si>
  <si>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</si>
  <si>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</si>
  <si>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</si>
  <si>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</si>
  <si>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</si>
  <si>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</si>
  <si>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</si>
  <si>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</si>
  <si>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</si>
  <si>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</si>
  <si>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</si>
  <si>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</si>
  <si>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</si>
  <si>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</si>
  <si>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</si>
  <si>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</si>
  <si>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</si>
  <si>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</si>
  <si>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</si>
  <si>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</si>
  <si>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</si>
  <si>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</si>
  <si>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</si>
  <si>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</si>
  <si>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</si>
  <si>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</si>
  <si>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</si>
  <si>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</si>
  <si>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</si>
  <si>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</si>
  <si>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</si>
  <si>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</si>
  <si>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</si>
  <si>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</si>
  <si>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</si>
  <si>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</si>
  <si>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</si>
  <si>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</si>
  <si>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</si>
  <si>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</si>
  <si>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</si>
  <si>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</si>
  <si>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</si>
  <si>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</si>
  <si>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</si>
  <si>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</si>
  <si>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</si>
  <si>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</si>
  <si>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</si>
  <si>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</si>
  <si>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</si>
  <si>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</si>
  <si>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</si>
  <si>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</si>
  <si>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</si>
  <si>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</si>
  <si>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</si>
  <si>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</si>
  <si>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</si>
  <si>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</si>
  <si>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</si>
  <si>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</si>
  <si>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</si>
  <si>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</si>
  <si>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</si>
  <si>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</si>
  <si>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</si>
  <si>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</si>
  <si>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</si>
  <si>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</si>
  <si>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</si>
  <si>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</si>
  <si>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</si>
  <si>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</si>
  <si>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</si>
  <si>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</si>
  <si>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</si>
  <si>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</si>
  <si>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</si>
  <si>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</si>
  <si>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</si>
  <si>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</si>
  <si>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</si>
  <si>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</si>
  <si>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</si>
  <si>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</si>
  <si>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</si>
  <si>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</si>
  <si>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</si>
  <si>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</si>
  <si>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</si>
  <si>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</si>
  <si>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</si>
  <si>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</si>
  <si>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</si>
  <si>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</si>
  <si>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</si>
  <si>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</si>
  <si>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</si>
  <si>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</si>
  <si>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</si>
  <si>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</si>
  <si>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</si>
  <si>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</si>
  <si>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</si>
  <si>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</si>
  <si>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</si>
  <si>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</si>
  <si>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</si>
  <si>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</si>
  <si>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</si>
  <si>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</si>
  <si>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</si>
  <si>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</si>
  <si>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</si>
  <si>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</si>
  <si>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</si>
  <si>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</si>
  <si>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</si>
  <si>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</si>
  <si>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</si>
  <si>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</si>
  <si>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</si>
  <si>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</si>
  <si>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</si>
  <si>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</si>
  <si>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</si>
  <si>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</si>
  <si>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</si>
  <si>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</si>
  <si>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</si>
  <si>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</si>
  <si>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</si>
  <si>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</si>
  <si>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</si>
  <si>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</si>
  <si>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</si>
  <si>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</si>
  <si>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</si>
  <si>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</si>
  <si>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</si>
  <si>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</si>
  <si>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</si>
  <si>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</si>
  <si>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</si>
  <si>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</si>
  <si>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</si>
  <si>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</si>
  <si>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</si>
  <si>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</si>
  <si>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</si>
  <si>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</si>
  <si>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</si>
  <si>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</si>
  <si>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</si>
  <si>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</si>
  <si>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</si>
  <si>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</si>
  <si>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</si>
  <si>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</si>
  <si>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</si>
  <si>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</si>
  <si>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</si>
  <si>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</si>
  <si>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</si>
  <si>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</si>
  <si>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</si>
  <si>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</si>
  <si>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</si>
  <si>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</si>
  <si>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</si>
  <si>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</si>
  <si>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</si>
  <si>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</si>
  <si>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</si>
  <si>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</si>
  <si>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</si>
  <si>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</si>
  <si>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</si>
  <si>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</si>
  <si>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</si>
  <si>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</si>
  <si>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</si>
  <si>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</si>
  <si>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</si>
  <si>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</si>
  <si>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</si>
  <si>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</si>
  <si>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</si>
  <si>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</si>
  <si>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</si>
  <si>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</si>
  <si>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</si>
  <si>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</si>
  <si>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</si>
  <si>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</si>
  <si>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</si>
  <si>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</si>
  <si>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</si>
  <si>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</si>
  <si>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</si>
  <si>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</si>
  <si>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</si>
  <si>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</si>
  <si>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</si>
  <si>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</si>
  <si>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</si>
  <si>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</si>
  <si>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</si>
  <si>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</si>
  <si>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</si>
  <si>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</si>
  <si>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</si>
  <si>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</si>
  <si>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</si>
  <si>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</si>
  <si>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</si>
  <si>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</si>
  <si>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</si>
  <si>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</si>
  <si>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</si>
  <si>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</si>
  <si>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</si>
  <si>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</si>
  <si>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</si>
  <si>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</si>
  <si>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</si>
  <si>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</si>
  <si>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</si>
  <si>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</si>
  <si>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</si>
  <si>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</si>
  <si>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</si>
  <si>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</si>
  <si>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</si>
  <si>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</si>
  <si>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</si>
  <si>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</si>
  <si>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</si>
  <si>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</si>
  <si>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</si>
  <si>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</si>
  <si>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</si>
  <si>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</si>
  <si>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</si>
  <si>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</si>
  <si>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</si>
  <si>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</si>
  <si>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</si>
  <si>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</si>
  <si>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</si>
  <si>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</si>
  <si>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</si>
  <si>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</si>
  <si>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</si>
  <si>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</si>
  <si>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</si>
  <si>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</si>
  <si>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</si>
  <si>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</si>
  <si>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</si>
  <si>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</si>
  <si>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</si>
  <si>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</si>
  <si>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</si>
  <si>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</si>
  <si>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</si>
  <si>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</si>
  <si>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</si>
  <si>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</si>
  <si>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</si>
  <si>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</si>
  <si>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</si>
  <si>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</si>
  <si>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</si>
  <si>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</si>
  <si>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</si>
  <si>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</si>
  <si>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</si>
  <si>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</si>
  <si>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</si>
  <si>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</si>
  <si>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</si>
  <si>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</si>
  <si>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</si>
  <si>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</si>
  <si>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</si>
  <si>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</si>
  <si>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</si>
  <si>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</si>
  <si>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</si>
  <si>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</si>
  <si>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</si>
  <si>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</si>
  <si>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</si>
  <si>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</si>
  <si>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</si>
  <si>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</si>
  <si>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</si>
  <si>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</si>
  <si>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</si>
  <si>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</si>
  <si>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</si>
  <si>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</si>
  <si>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</si>
  <si>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</si>
  <si>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</si>
  <si>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</si>
  <si>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</si>
  <si>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</si>
  <si>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</si>
  <si>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</si>
  <si>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</si>
  <si>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</si>
  <si>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</si>
  <si>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</si>
  <si>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</si>
  <si>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</si>
  <si>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</si>
  <si>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</si>
  <si>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</si>
  <si>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</si>
  <si>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</si>
  <si>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</si>
  <si>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</si>
  <si>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</si>
  <si>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</si>
  <si>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</si>
  <si>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</si>
  <si>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</si>
  <si>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</si>
  <si>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</si>
  <si>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</si>
  <si>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</si>
  <si>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</si>
  <si>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</si>
  <si>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</si>
  <si>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</si>
  <si>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</si>
  <si>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</si>
  <si>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</si>
  <si>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</si>
  <si>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</si>
  <si>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</si>
  <si>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</si>
  <si>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</si>
  <si>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</si>
  <si>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</si>
  <si>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</si>
  <si>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</si>
  <si>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</si>
  <si>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</si>
  <si>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</si>
  <si>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</si>
  <si>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</si>
  <si>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</si>
  <si>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</si>
  <si>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</si>
  <si>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</si>
  <si>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</si>
  <si>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</si>
  <si>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</si>
  <si>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</si>
  <si>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</si>
  <si>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</si>
  <si>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</si>
  <si>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</si>
  <si>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</si>
  <si>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</si>
  <si>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</si>
  <si>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</si>
  <si>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</si>
  <si>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</si>
  <si>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</si>
  <si>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</si>
  <si>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</si>
  <si>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</si>
  <si>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</si>
  <si>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</si>
  <si>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</si>
  <si>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</si>
  <si>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</si>
  <si>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</si>
  <si>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</si>
  <si>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</si>
  <si>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</si>
  <si>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</si>
  <si>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</si>
  <si>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</si>
  <si>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</si>
  <si>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</si>
  <si>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</si>
  <si>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</si>
  <si>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</si>
  <si>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</si>
  <si>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</si>
  <si>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</si>
  <si>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</si>
  <si>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</si>
  <si>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</si>
  <si>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</si>
  <si>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</si>
  <si>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</si>
  <si>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</si>
  <si>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</si>
  <si>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</si>
  <si>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</si>
  <si>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</si>
  <si>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</si>
  <si>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</si>
  <si>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</si>
  <si>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</si>
  <si>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</si>
  <si>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</si>
  <si>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</si>
  <si>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</si>
  <si>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</si>
  <si>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</si>
  <si>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</si>
  <si>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</si>
  <si>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</si>
  <si>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</si>
  <si>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</si>
  <si>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</si>
  <si>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</si>
  <si>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</si>
  <si>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</si>
  <si>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</si>
  <si>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</si>
  <si>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</si>
  <si>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</si>
  <si>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</si>
  <si>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</si>
  <si>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</si>
  <si>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</si>
  <si>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</si>
  <si>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</si>
  <si>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</si>
  <si>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</si>
  <si>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</si>
  <si>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</si>
  <si>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</si>
  <si>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</si>
  <si>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</si>
  <si>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</si>
  <si>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</si>
  <si>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</si>
  <si>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</si>
  <si>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</si>
  <si>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</si>
  <si>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</si>
  <si>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</si>
  <si>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</si>
  <si>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</si>
  <si>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</si>
  <si>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</si>
  <si>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</si>
  <si>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</si>
  <si>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</si>
  <si>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</si>
  <si>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</si>
  <si>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</si>
  <si>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</si>
  <si>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</si>
  <si>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</si>
  <si>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</si>
  <si>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</si>
  <si>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</si>
  <si>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</si>
  <si>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</si>
  <si>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</si>
  <si>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</si>
  <si>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</si>
  <si>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</si>
  <si>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</si>
  <si>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</si>
  <si>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</si>
  <si>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</si>
  <si>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</si>
  <si>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</si>
  <si>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</si>
  <si>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</si>
  <si>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</si>
  <si>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</si>
  <si>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</si>
  <si>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</si>
  <si>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</si>
  <si>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</si>
  <si>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</si>
  <si>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</si>
  <si>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</si>
  <si>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</si>
  <si>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</si>
  <si>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</si>
  <si>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</si>
  <si>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</si>
  <si>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</si>
  <si>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</si>
  <si>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</si>
  <si>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</si>
  <si>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</si>
  <si>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</si>
  <si>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</si>
  <si>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</si>
  <si>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</si>
  <si>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</si>
  <si>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</si>
  <si>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</si>
  <si>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</si>
  <si>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</si>
  <si>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</si>
  <si>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</si>
  <si>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</si>
  <si>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</si>
  <si>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</si>
  <si>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</si>
  <si>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</si>
  <si>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</si>
  <si>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</si>
  <si>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</si>
  <si>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</si>
  <si>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</si>
  <si>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</si>
  <si>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</si>
  <si>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</si>
  <si>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</si>
  <si>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</si>
  <si>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</si>
  <si>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</si>
  <si>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</si>
  <si>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</si>
  <si>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</si>
  <si>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</si>
  <si>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</si>
  <si>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</si>
  <si>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</si>
  <si>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</si>
  <si>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</si>
  <si>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</si>
  <si>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</si>
  <si>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</si>
  <si>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</si>
  <si>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</si>
  <si>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</si>
  <si>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</si>
  <si>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</si>
  <si>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</si>
  <si>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</si>
  <si>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</si>
  <si>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</si>
  <si>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</si>
  <si>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</si>
  <si>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</si>
  <si>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</si>
  <si>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</si>
  <si>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</si>
  <si>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</si>
  <si>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</si>
  <si>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</si>
  <si>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</si>
  <si>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</si>
  <si>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</si>
  <si>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</si>
  <si>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</si>
  <si>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</si>
  <si>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</si>
  <si>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</si>
  <si>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</si>
  <si>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</si>
  <si>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</si>
  <si>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</si>
  <si>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</si>
  <si>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</si>
  <si>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</si>
  <si>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</si>
  <si>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</si>
  <si>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</si>
  <si>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</si>
  <si>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</si>
  <si>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</si>
  <si>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</si>
  <si>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</si>
  <si>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</si>
  <si>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</si>
  <si>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</si>
  <si>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</si>
  <si>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</si>
  <si>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</si>
  <si>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</si>
  <si>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</si>
  <si>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</si>
  <si>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</si>
  <si>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</si>
  <si>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</si>
  <si>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</si>
  <si>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</si>
  <si>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</si>
  <si>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</si>
  <si>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</si>
  <si>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</si>
  <si>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</si>
  <si>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</si>
  <si>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</si>
  <si>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</si>
  <si>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</si>
  <si>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</si>
  <si>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</si>
  <si>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</si>
  <si>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</si>
  <si>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</si>
  <si>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</si>
  <si>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</si>
  <si>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</si>
  <si>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</si>
  <si>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</si>
  <si>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</si>
  <si>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</si>
  <si>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</si>
  <si>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</si>
  <si>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</si>
  <si>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</si>
  <si>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</si>
  <si>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</si>
  <si>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</si>
  <si>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</si>
  <si>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</si>
  <si>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</si>
  <si>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</si>
  <si>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</si>
  <si>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</si>
  <si>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</si>
  <si>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</si>
  <si>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</si>
  <si>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</si>
  <si>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</si>
  <si>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</si>
  <si>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</si>
  <si>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</si>
  <si>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</si>
  <si>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</si>
  <si>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</si>
  <si>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</si>
  <si>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</si>
  <si>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</si>
  <si>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</si>
  <si>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</si>
  <si>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</si>
  <si>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</si>
  <si>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</si>
  <si>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</si>
  <si>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</si>
  <si>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</si>
  <si>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</si>
  <si>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</si>
  <si>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</si>
  <si>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</si>
  <si>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</si>
  <si>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</si>
  <si>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</si>
  <si>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</si>
  <si>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</si>
  <si>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</si>
  <si>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</si>
  <si>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</si>
  <si>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</si>
  <si>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</si>
  <si>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</si>
  <si>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</si>
  <si>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</si>
  <si>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</si>
  <si>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</si>
  <si>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</si>
  <si>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</si>
  <si>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</si>
  <si>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</si>
  <si>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</si>
  <si>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</si>
  <si>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</si>
  <si>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</si>
  <si>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</si>
  <si>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</si>
  <si>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</si>
  <si>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</si>
  <si>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</si>
  <si>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</si>
  <si>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</si>
  <si>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</si>
  <si>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</si>
  <si>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</si>
  <si>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</si>
  <si>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</si>
  <si>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</si>
  <si>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</si>
  <si>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</si>
  <si>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</si>
  <si>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</si>
  <si>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</si>
  <si>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</si>
  <si>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</si>
  <si>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</si>
  <si>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</si>
  <si>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</si>
  <si>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</si>
  <si>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</si>
  <si>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</si>
  <si>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</si>
  <si>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</si>
  <si>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</si>
  <si>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</si>
  <si>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</si>
  <si>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</si>
  <si>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</si>
  <si>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</si>
  <si>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</si>
  <si>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</si>
  <si>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</si>
  <si>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</si>
  <si>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</si>
  <si>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</si>
  <si>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</si>
  <si>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</si>
  <si>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</si>
  <si>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</si>
  <si>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</si>
  <si>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</si>
  <si>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</si>
  <si>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</si>
  <si>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</si>
  <si>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</si>
  <si>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</si>
  <si>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</si>
  <si>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</si>
  <si>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</si>
  <si>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</si>
  <si>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</si>
  <si>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</si>
  <si>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</si>
  <si>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</si>
  <si>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</si>
  <si>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</si>
  <si>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</si>
  <si>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</si>
  <si>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</si>
  <si>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</si>
  <si>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</si>
  <si>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</si>
  <si>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</si>
  <si>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</si>
  <si>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</si>
  <si>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</si>
  <si>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</si>
  <si>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</si>
  <si>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</si>
  <si>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</si>
  <si>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</si>
  <si>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</si>
  <si>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</si>
  <si>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</si>
  <si>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</si>
  <si>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</si>
  <si>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</si>
  <si>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</si>
  <si>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</si>
  <si>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</si>
  <si>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</si>
  <si>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</si>
  <si>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</si>
  <si>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</si>
  <si>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</si>
  <si>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</si>
  <si>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</si>
  <si>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</si>
  <si>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</si>
  <si>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</si>
  <si>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</si>
  <si>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</si>
  <si>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</si>
  <si>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</si>
  <si>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</si>
  <si>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</si>
  <si>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</si>
  <si>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</si>
  <si>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</si>
  <si>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</si>
  <si>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</si>
  <si>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</si>
  <si>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</si>
  <si>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</si>
  <si>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</si>
  <si>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</si>
  <si>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</si>
  <si>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</si>
  <si>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</si>
  <si>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</si>
  <si>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</si>
  <si>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</si>
  <si>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</si>
  <si>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</si>
  <si>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</si>
  <si>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</si>
  <si>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</si>
  <si>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</si>
  <si>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</si>
  <si>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</si>
  <si>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</si>
  <si>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</si>
  <si>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</si>
  <si>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</si>
  <si>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</si>
  <si>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</si>
  <si>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</si>
  <si>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</si>
  <si>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</si>
  <si>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</si>
  <si>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</si>
  <si>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</si>
  <si>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</si>
  <si>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</si>
  <si>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</si>
  <si>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</si>
  <si>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</si>
  <si>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</si>
  <si>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</si>
  <si>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</si>
  <si>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</si>
  <si>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</si>
  <si>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</si>
  <si>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</si>
  <si>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</si>
  <si>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</si>
  <si>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</si>
  <si>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</si>
  <si>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</si>
  <si>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</si>
  <si>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</si>
  <si>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</si>
  <si>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</si>
  <si>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</si>
  <si>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</si>
  <si>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</si>
  <si>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</si>
  <si>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</si>
  <si>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</si>
  <si>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</si>
  <si>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</si>
  <si>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</si>
  <si>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</si>
  <si>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</si>
  <si>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</si>
  <si>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</si>
  <si>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</si>
  <si>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</si>
  <si>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</si>
  <si>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</si>
  <si>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</si>
  <si>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</si>
  <si>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</si>
  <si>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</si>
  <si>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</si>
  <si>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</si>
  <si>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</si>
  <si>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</si>
  <si>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</si>
  <si>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</si>
  <si>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</si>
  <si>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</si>
  <si>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</si>
  <si>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</si>
  <si>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</si>
  <si>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</si>
  <si>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</si>
  <si>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</si>
  <si>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</si>
  <si>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</si>
  <si>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</si>
  <si>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</si>
  <si>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</si>
  <si>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</si>
  <si>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</si>
  <si>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</si>
  <si>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</si>
  <si>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</si>
  <si>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</si>
  <si>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</si>
  <si>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</si>
  <si>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</si>
  <si>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</si>
  <si>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</si>
  <si>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</si>
  <si>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</si>
  <si>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</si>
  <si>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</si>
  <si>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</si>
  <si>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</si>
  <si>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</si>
  <si>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</si>
  <si>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</si>
  <si>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</si>
  <si>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</si>
  <si>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</si>
  <si>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</si>
  <si>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</si>
  <si>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</si>
  <si>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</si>
  <si>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</si>
  <si>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</si>
  <si>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</si>
  <si>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</si>
  <si>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</si>
  <si>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</si>
  <si>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</si>
  <si>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</si>
  <si>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</si>
  <si>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</si>
  <si>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</si>
  <si>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</si>
  <si>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</si>
  <si>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</si>
  <si>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</si>
  <si>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</si>
  <si>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</si>
  <si>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</si>
  <si>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</si>
  <si>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</si>
  <si>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</si>
  <si>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</si>
  <si>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</si>
  <si>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</si>
  <si>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</si>
  <si>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</si>
  <si>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</si>
  <si>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</si>
  <si>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</si>
  <si>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</si>
  <si>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</si>
  <si>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</si>
  <si>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</si>
  <si>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</si>
  <si>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</si>
  <si>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</si>
  <si>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</si>
  <si>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</si>
  <si>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</si>
  <si>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</si>
  <si>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</si>
  <si>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</si>
  <si>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</si>
  <si>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</si>
  <si>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</si>
  <si>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</si>
  <si>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</si>
  <si>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</si>
  <si>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</si>
  <si>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</si>
  <si>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</si>
  <si>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</si>
  <si>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</si>
  <si>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</si>
  <si>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</si>
  <si>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</si>
  <si>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</si>
  <si>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</si>
  <si>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</si>
  <si>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</si>
  <si>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</si>
  <si>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</si>
  <si>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</si>
  <si>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</si>
  <si>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</si>
  <si>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</si>
  <si>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</si>
  <si>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</si>
  <si>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</si>
  <si>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</si>
  <si>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</si>
  <si>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</si>
  <si>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</si>
  <si>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</si>
  <si>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</si>
  <si>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</si>
  <si>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</si>
  <si>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</si>
  <si>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</si>
  <si>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</si>
  <si>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</si>
  <si>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</si>
  <si>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</si>
  <si>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</si>
  <si>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</si>
  <si>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</si>
  <si>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</si>
  <si>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</si>
  <si>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</si>
  <si>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</si>
  <si>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</si>
  <si>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</si>
  <si>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</si>
  <si>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</si>
  <si>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</si>
  <si>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</si>
  <si>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</si>
  <si>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</si>
  <si>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</si>
  <si>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</si>
  <si>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</si>
  <si>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</si>
  <si>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</si>
  <si>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</si>
  <si>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</si>
  <si>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</si>
  <si>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</si>
  <si>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</si>
  <si>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</si>
  <si>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</si>
  <si>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</si>
  <si>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</si>
  <si>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</si>
  <si>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</si>
  <si>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</si>
  <si>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</si>
  <si>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</si>
  <si>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</si>
  <si>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</si>
  <si>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</si>
  <si>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</si>
  <si>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</si>
  <si>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</si>
  <si>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</si>
  <si>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</si>
  <si>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</si>
  <si>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</si>
  <si>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</si>
  <si>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</si>
  <si>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</si>
  <si>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</si>
  <si>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</si>
  <si>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</si>
  <si>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</si>
  <si>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</si>
  <si>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</si>
  <si>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</si>
  <si>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</si>
  <si>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</si>
  <si>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</si>
  <si>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</si>
  <si>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</si>
  <si>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</si>
  <si>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</si>
  <si>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</si>
  <si>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</si>
  <si>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</si>
  <si>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</si>
  <si>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</si>
  <si>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</si>
  <si>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</si>
  <si>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</si>
  <si>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</si>
  <si>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</si>
  <si>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</si>
  <si>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</si>
  <si>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</si>
  <si>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</si>
  <si>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</si>
  <si>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</si>
  <si>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</si>
  <si>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</si>
  <si>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</si>
  <si>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</si>
  <si>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</si>
  <si>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</si>
  <si>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</si>
  <si>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</si>
  <si>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</si>
  <si>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</si>
  <si>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</si>
  <si>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</si>
  <si>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</si>
  <si>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</si>
  <si>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</si>
  <si>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</si>
  <si>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</si>
  <si>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</si>
  <si>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</si>
  <si>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</si>
  <si>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</si>
  <si>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</si>
  <si>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</si>
  <si>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</si>
  <si>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</si>
  <si>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</si>
  <si>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</si>
  <si>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</si>
  <si>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</si>
  <si>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</si>
  <si>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</si>
  <si>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</si>
  <si>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</si>
  <si>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</si>
  <si>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</si>
  <si>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</si>
  <si>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</si>
  <si>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</si>
  <si>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</si>
  <si>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</si>
  <si>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</si>
  <si>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</si>
  <si>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</si>
  <si>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</si>
  <si>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</si>
  <si>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</si>
  <si>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</si>
  <si>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</si>
  <si>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</si>
  <si>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</si>
  <si>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</si>
  <si>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</si>
  <si>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</si>
  <si>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</si>
  <si>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</si>
  <si>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</si>
  <si>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</si>
  <si>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</si>
  <si>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</si>
  <si>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</si>
  <si>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</si>
  <si>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</si>
  <si>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</si>
  <si>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</si>
  <si>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</si>
  <si>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</si>
  <si>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</si>
  <si>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</si>
  <si>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</si>
  <si>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</si>
  <si>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</si>
  <si>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</si>
  <si>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</si>
  <si>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</si>
  <si>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</si>
  <si>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</si>
  <si>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</si>
  <si>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</si>
  <si>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</si>
  <si>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</si>
  <si>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</si>
  <si>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</si>
  <si>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</si>
  <si>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</si>
  <si>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</si>
  <si>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</si>
  <si>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</si>
  <si>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</si>
  <si>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</si>
  <si>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</si>
  <si>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</si>
  <si>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</si>
  <si>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</si>
  <si>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</si>
  <si>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</si>
  <si>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</si>
  <si>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</si>
  <si>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</si>
  <si>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</si>
  <si>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</si>
  <si>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</si>
  <si>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</si>
  <si>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</si>
  <si>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</si>
  <si>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</si>
  <si>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</si>
  <si>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</si>
  <si>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</si>
  <si>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</si>
  <si>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</si>
  <si>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</si>
  <si>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</si>
  <si>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</si>
  <si>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</si>
  <si>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</si>
  <si>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</si>
  <si>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</si>
  <si>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</si>
  <si>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</si>
  <si>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</si>
  <si>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</si>
  <si>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</si>
  <si>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</si>
  <si>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</si>
  <si>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</si>
  <si>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</si>
  <si>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</si>
  <si>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</si>
  <si>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</si>
  <si>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</si>
  <si>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</si>
  <si>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</si>
  <si>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</si>
  <si>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</si>
  <si>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</si>
  <si>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</si>
  <si>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</si>
  <si>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</si>
  <si>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</si>
  <si>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</si>
  <si>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</si>
  <si>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</si>
  <si>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</si>
  <si>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</si>
  <si>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</si>
  <si>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</si>
  <si>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</si>
  <si>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</si>
  <si>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</si>
  <si>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</si>
  <si>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</si>
  <si>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</si>
  <si>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</si>
  <si>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</si>
  <si>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</si>
  <si>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</si>
  <si>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</si>
  <si>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</si>
  <si>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</si>
  <si>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</si>
  <si>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</si>
  <si>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</si>
  <si>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</si>
  <si>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</si>
  <si>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</si>
  <si>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</si>
  <si>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</si>
  <si>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</si>
  <si>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</si>
  <si>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</si>
  <si>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</si>
  <si>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</si>
  <si>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</si>
  <si>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</si>
  <si>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</si>
  <si>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</si>
  <si>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</si>
  <si>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</si>
  <si>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</si>
  <si>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</si>
  <si>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</si>
  <si>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</si>
  <si>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</si>
  <si>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</si>
  <si>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</si>
  <si>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</si>
  <si>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</si>
  <si>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</si>
  <si>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</si>
  <si>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</si>
  <si>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</si>
  <si>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</si>
  <si>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</si>
  <si>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</si>
  <si>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</si>
  <si>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</si>
  <si>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</si>
  <si>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</si>
  <si>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</si>
  <si>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</si>
  <si>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</si>
  <si>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</si>
  <si>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</si>
  <si>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</si>
  <si>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</si>
  <si>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</si>
  <si>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</si>
  <si>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</si>
  <si>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</si>
  <si>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</si>
  <si>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</si>
  <si>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</si>
  <si>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</si>
  <si>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</si>
  <si>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</si>
  <si>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</si>
  <si>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</si>
  <si>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</si>
  <si>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</si>
  <si>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</si>
  <si>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</si>
  <si>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</si>
  <si>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</si>
  <si>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</si>
  <si>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</si>
  <si>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</si>
  <si>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</si>
  <si>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</si>
  <si>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</si>
  <si>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</si>
  <si>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</si>
  <si>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</si>
  <si>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</si>
  <si>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</si>
  <si>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</si>
  <si>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</si>
  <si>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</si>
  <si>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</si>
  <si>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</si>
  <si>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</si>
  <si>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</si>
  <si>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</si>
  <si>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</si>
  <si>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</si>
  <si>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</si>
  <si>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</si>
  <si>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</si>
  <si>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</si>
  <si>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</si>
  <si>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</si>
  <si>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</si>
  <si>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</si>
  <si>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</si>
  <si>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</si>
  <si>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</si>
  <si>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</si>
  <si>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</si>
  <si>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</si>
  <si>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</si>
  <si>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</si>
  <si>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</si>
  <si>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</si>
  <si>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</si>
  <si>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</si>
  <si>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</si>
  <si>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</si>
  <si>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</si>
  <si>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</si>
  <si>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</si>
  <si>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</si>
  <si>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</si>
  <si>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</si>
  <si>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</si>
  <si>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</si>
  <si>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</si>
  <si>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</si>
  <si>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</si>
  <si>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</si>
  <si>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</si>
  <si>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</si>
  <si>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</si>
  <si>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</si>
  <si>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</si>
  <si>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</si>
  <si>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</si>
  <si>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</si>
  <si>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</si>
  <si>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</si>
  <si>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</si>
  <si>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</si>
  <si>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</si>
  <si>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</si>
  <si>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</si>
  <si>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</si>
  <si>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</si>
  <si>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</si>
  <si>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</si>
  <si>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</si>
  <si>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</si>
  <si>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</si>
  <si>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</si>
  <si>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</si>
  <si>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</si>
  <si>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</si>
  <si>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</si>
  <si>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</si>
  <si>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</si>
  <si>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</si>
  <si>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</si>
  <si>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</si>
  <si>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</si>
  <si>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</si>
  <si>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</si>
  <si>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</si>
  <si>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</si>
  <si>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</si>
  <si>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</si>
  <si>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</si>
  <si>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</si>
  <si>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</si>
  <si>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</si>
  <si>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</si>
  <si>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</si>
  <si>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</si>
  <si>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</si>
  <si>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</si>
  <si>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</si>
  <si>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</si>
  <si>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</si>
  <si>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</si>
  <si>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</si>
  <si>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</si>
  <si>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</si>
  <si>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</si>
  <si>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</si>
  <si>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</si>
  <si>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</si>
  <si>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</si>
  <si>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</si>
  <si>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</si>
  <si>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</si>
  <si>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</si>
  <si>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</si>
  <si>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</si>
  <si>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</si>
  <si>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</si>
  <si>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</si>
  <si>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</si>
  <si>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</si>
  <si>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</si>
  <si>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</si>
  <si>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</si>
  <si>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</si>
  <si>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</si>
  <si>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</si>
  <si>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</si>
  <si>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</si>
  <si>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</si>
  <si>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</si>
  <si>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</si>
  <si>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</si>
  <si>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</si>
  <si>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</si>
  <si>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</si>
  <si>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</si>
  <si>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</si>
  <si>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</si>
  <si>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</si>
  <si>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</si>
  <si>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</si>
  <si>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</si>
  <si>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</si>
  <si>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</si>
  <si>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</si>
  <si>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</si>
  <si>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</si>
  <si>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</si>
  <si>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</si>
  <si>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</si>
  <si>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</si>
  <si>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</si>
  <si>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</si>
  <si>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</si>
  <si>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</si>
  <si>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</si>
  <si>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</si>
  <si>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</si>
  <si>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</si>
  <si>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</si>
  <si>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</si>
  <si>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</si>
  <si>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</si>
  <si>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</si>
  <si>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</si>
  <si>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</si>
  <si>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</si>
  <si>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</si>
  <si>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</si>
  <si>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</si>
  <si>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</si>
  <si>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</si>
  <si>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</si>
  <si>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</si>
  <si>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</si>
  <si>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</si>
  <si>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</si>
  <si>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</si>
  <si>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</si>
  <si>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</si>
  <si>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</si>
  <si>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</si>
  <si>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</si>
  <si>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</si>
  <si>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</si>
  <si>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</si>
  <si>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</si>
  <si>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</si>
  <si>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</si>
  <si>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</si>
  <si>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</si>
  <si>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</si>
  <si>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</si>
  <si>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</si>
  <si>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</si>
  <si>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</si>
  <si>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</si>
  <si>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</si>
  <si>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</si>
  <si>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</si>
  <si>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</si>
  <si>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</si>
  <si>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</si>
  <si>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</si>
  <si>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</si>
  <si>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</si>
  <si>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</si>
  <si>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</si>
  <si>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</si>
  <si>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</si>
  <si>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</si>
  <si>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</si>
  <si>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</si>
  <si>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</si>
  <si>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</si>
  <si>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</si>
  <si>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</si>
  <si>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</si>
  <si>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</si>
  <si>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</si>
  <si>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</si>
  <si>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</si>
  <si>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</si>
  <si>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</si>
  <si>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</si>
  <si>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</si>
  <si>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</si>
  <si>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</si>
  <si>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</si>
  <si>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</si>
  <si>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</si>
  <si>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</si>
  <si>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</si>
  <si>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</si>
  <si>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</si>
  <si>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</si>
  <si>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</si>
  <si>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</si>
  <si>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</si>
  <si>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</si>
  <si>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</si>
  <si>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</si>
  <si>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</si>
  <si>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</si>
  <si>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</si>
  <si>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</si>
  <si>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</si>
  <si>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</si>
  <si>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</si>
  <si>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</si>
  <si>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</si>
  <si>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</si>
  <si>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</si>
  <si>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</si>
  <si>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</si>
  <si>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</si>
  <si>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</si>
  <si>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</si>
  <si>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</si>
  <si>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</si>
  <si>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</si>
  <si>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</si>
  <si>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</si>
  <si>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</si>
  <si>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</si>
  <si>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</si>
  <si>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</si>
  <si>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</si>
  <si>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</si>
  <si>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</si>
  <si>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</si>
  <si>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</si>
  <si>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</si>
  <si>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</si>
  <si>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</si>
  <si>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</si>
  <si>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</si>
  <si>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</si>
  <si>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</si>
  <si>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</si>
  <si>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</si>
  <si>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</si>
  <si>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</si>
  <si>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</si>
  <si>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</si>
  <si>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</si>
  <si>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</si>
  <si>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</si>
  <si>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</si>
  <si>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</si>
  <si>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</si>
  <si>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</si>
  <si>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</si>
  <si>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</si>
  <si>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</si>
  <si>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</si>
  <si>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</si>
  <si>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</si>
  <si>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</si>
  <si>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</si>
  <si>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</si>
  <si>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</si>
  <si>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</si>
  <si>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</si>
  <si>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</si>
  <si>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</si>
  <si>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</si>
  <si>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</si>
  <si>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</si>
  <si>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</si>
  <si>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</si>
  <si>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</si>
  <si>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</si>
  <si>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</si>
  <si>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</si>
  <si>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</si>
  <si>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</si>
  <si>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</si>
  <si>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</si>
  <si>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</si>
  <si>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</si>
  <si>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</si>
  <si>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</si>
  <si>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</si>
  <si>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</si>
  <si>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</si>
  <si>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</si>
  <si>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</si>
  <si>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</si>
  <si>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</si>
  <si>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</si>
  <si>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</si>
  <si>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</si>
  <si>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</si>
  <si>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</si>
  <si>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</si>
  <si>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</si>
  <si>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</si>
  <si>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</si>
  <si>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</si>
  <si>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</si>
  <si>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</si>
  <si>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</si>
  <si>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</si>
  <si>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</si>
  <si>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</si>
  <si>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</si>
  <si>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</si>
  <si>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</si>
  <si>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</si>
  <si>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</si>
  <si>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</si>
  <si>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</si>
  <si>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</si>
  <si>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</si>
  <si>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</si>
  <si>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</si>
  <si>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</si>
  <si>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</si>
  <si>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</si>
  <si>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</si>
  <si>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</si>
  <si>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</si>
  <si>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</si>
  <si>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</si>
  <si>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</si>
  <si>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</si>
  <si>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</si>
  <si>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</si>
  <si>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</si>
  <si>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</si>
  <si>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</si>
  <si>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</si>
  <si>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</si>
  <si>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</si>
  <si>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</si>
  <si>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</si>
  <si>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</si>
  <si>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</si>
  <si>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</si>
  <si>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</si>
  <si>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</si>
  <si>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</si>
  <si>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</si>
  <si>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</si>
  <si>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</si>
  <si>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</si>
  <si>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</si>
  <si>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</si>
  <si>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</si>
  <si>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</si>
  <si>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</si>
  <si>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</si>
  <si>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</si>
  <si>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</si>
  <si>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</si>
  <si>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</si>
  <si>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</si>
  <si>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</si>
  <si>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</si>
  <si>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</si>
  <si>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</si>
  <si>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</si>
  <si>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</si>
  <si>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</si>
  <si>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</si>
  <si>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</si>
  <si>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</si>
  <si>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</si>
  <si>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</si>
  <si>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</si>
  <si>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</si>
  <si>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</si>
  <si>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</si>
  <si>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</si>
  <si>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</si>
  <si>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</si>
  <si>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</si>
  <si>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</si>
  <si>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</si>
  <si>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</si>
  <si>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</si>
  <si>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</si>
  <si>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</si>
  <si>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</si>
  <si>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</si>
  <si>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</si>
  <si>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</si>
  <si>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</si>
  <si>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</si>
  <si>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</si>
  <si>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</si>
  <si>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</si>
  <si>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</si>
  <si>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</si>
  <si>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</si>
  <si>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</si>
  <si>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</si>
  <si>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</si>
  <si>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</si>
  <si>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</si>
  <si>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</si>
  <si>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</si>
  <si>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</si>
  <si>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</si>
  <si>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</si>
  <si>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</si>
  <si>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</si>
  <si>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</si>
  <si>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</si>
  <si>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</si>
  <si>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</si>
  <si>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</si>
  <si>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</si>
  <si>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</si>
  <si>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</si>
  <si>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</si>
  <si>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</si>
  <si>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</si>
  <si>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</si>
  <si>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</si>
  <si>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</si>
  <si>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</si>
  <si>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</si>
  <si>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</si>
  <si>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</si>
  <si>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</si>
  <si>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</si>
  <si>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</si>
  <si>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</si>
  <si>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</si>
  <si>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</si>
  <si>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</si>
  <si>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</si>
  <si>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</si>
  <si>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</si>
  <si>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</si>
  <si>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</si>
  <si>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</si>
  <si>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</si>
  <si>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</si>
  <si>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</si>
  <si>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</si>
  <si>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</si>
  <si>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</si>
  <si>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</si>
  <si>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</si>
  <si>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</si>
  <si>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</si>
  <si>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</si>
  <si>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</si>
  <si>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</si>
  <si>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</si>
  <si>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</si>
  <si>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</si>
  <si>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</si>
  <si>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</si>
  <si>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</si>
  <si>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</si>
  <si>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</si>
  <si>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</si>
  <si>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</si>
  <si>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</si>
  <si>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</si>
  <si>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</si>
  <si>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</si>
  <si>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</si>
  <si>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</si>
  <si>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</si>
  <si>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</si>
  <si>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</si>
  <si>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</si>
  <si>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</si>
  <si>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</si>
  <si>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</si>
  <si>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</si>
  <si>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</si>
  <si>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</si>
  <si>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</si>
  <si>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</si>
  <si>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</si>
  <si>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</si>
  <si>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</si>
  <si>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</si>
  <si>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</si>
  <si>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</si>
  <si>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</si>
  <si>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</si>
  <si>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</si>
  <si>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</si>
  <si>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</si>
  <si>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</si>
  <si>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</si>
  <si>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</si>
  <si>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</si>
  <si>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</si>
  <si>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</si>
  <si>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</si>
  <si>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</si>
  <si>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</si>
  <si>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</si>
  <si>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</si>
  <si>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</si>
  <si>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</si>
  <si>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</si>
  <si>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</si>
  <si>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</si>
  <si>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</si>
  <si>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</si>
  <si>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</si>
  <si>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</si>
  <si>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</si>
  <si>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</si>
  <si>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</si>
  <si>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</si>
  <si>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</si>
  <si>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</si>
  <si>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</si>
  <si>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</si>
  <si>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</si>
  <si>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</si>
  <si>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</si>
  <si>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</si>
  <si>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</si>
  <si>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</si>
  <si>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</si>
  <si>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</si>
  <si>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</si>
  <si>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</si>
  <si>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</si>
  <si>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</si>
  <si>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</si>
  <si>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</si>
  <si>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</si>
  <si>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</si>
  <si>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</si>
  <si>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</si>
  <si>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</si>
  <si>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</si>
  <si>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</si>
  <si>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</si>
  <si>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</si>
  <si>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</si>
  <si>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</si>
  <si>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</si>
  <si>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</si>
  <si>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</si>
  <si>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</si>
  <si>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</si>
  <si>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</si>
  <si>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</si>
  <si>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</si>
  <si>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</si>
  <si>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</si>
  <si>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</si>
  <si>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</si>
  <si>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</si>
  <si>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</si>
  <si>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</si>
  <si>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</si>
  <si>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</si>
  <si>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</si>
  <si>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</si>
  <si>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</si>
  <si>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</si>
  <si>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</si>
  <si>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</si>
  <si>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</si>
  <si>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</si>
  <si>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</si>
  <si>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</si>
  <si>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</si>
  <si>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</si>
  <si>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</si>
  <si>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</si>
  <si>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</si>
  <si>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</si>
  <si>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</si>
  <si>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</si>
  <si>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</si>
  <si>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</si>
  <si>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</si>
  <si>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</si>
  <si>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</si>
  <si>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</si>
  <si>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</si>
  <si>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</si>
  <si>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</si>
  <si>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</si>
  <si>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</si>
  <si>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</si>
  <si>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</si>
  <si>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</si>
  <si>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</si>
  <si>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</si>
  <si>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</si>
  <si>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</si>
  <si>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</si>
  <si>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</si>
  <si>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</si>
  <si>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</si>
  <si>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</si>
  <si>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</si>
  <si>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</si>
  <si>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</si>
  <si>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</si>
  <si>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</si>
  <si>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</si>
  <si>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</si>
  <si>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</si>
  <si>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</si>
  <si>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</si>
  <si>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</si>
  <si>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</si>
  <si>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</si>
  <si>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</si>
  <si>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</si>
  <si>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</si>
  <si>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</si>
  <si>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</si>
  <si>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</si>
  <si>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</si>
  <si>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</si>
  <si>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</si>
  <si>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</si>
  <si>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</si>
  <si>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</si>
  <si>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</si>
  <si>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</si>
  <si>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</si>
  <si>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</si>
  <si>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</si>
  <si>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</si>
  <si>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</si>
  <si>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</si>
  <si>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</si>
  <si>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</si>
  <si>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</si>
  <si>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</si>
  <si>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</si>
  <si>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</si>
  <si>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</si>
  <si>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</si>
  <si>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</si>
  <si>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</si>
  <si>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</si>
  <si>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</si>
  <si>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</si>
  <si>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</si>
  <si>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</si>
  <si>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</si>
  <si>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</si>
  <si>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</si>
  <si>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</si>
  <si>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</si>
  <si>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</si>
  <si>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</si>
  <si>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</si>
  <si>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</si>
  <si>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</si>
  <si>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</si>
  <si>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</si>
  <si>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</si>
  <si>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</si>
  <si>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</si>
  <si>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</si>
  <si>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</si>
  <si>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</si>
  <si>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</si>
  <si>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</si>
  <si>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</si>
  <si>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</si>
  <si>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</si>
  <si>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</si>
  <si>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</si>
  <si>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</si>
  <si>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</si>
  <si>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</si>
  <si>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</si>
  <si>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</si>
  <si>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</si>
  <si>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</si>
  <si>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</si>
  <si>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</si>
  <si>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</si>
  <si>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</si>
  <si>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</si>
  <si>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</si>
  <si>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</si>
  <si>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</si>
  <si>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</si>
  <si>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</si>
  <si>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</si>
  <si>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</si>
  <si>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</si>
  <si>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</si>
  <si>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</si>
  <si>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</si>
  <si>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</si>
  <si>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</si>
  <si>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</si>
  <si>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</si>
  <si>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</si>
  <si>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</si>
  <si>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</si>
  <si>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</si>
  <si>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</si>
  <si>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</si>
  <si>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</si>
  <si>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</si>
  <si>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</si>
  <si>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</si>
  <si>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</si>
  <si>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</si>
  <si>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</si>
  <si>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</si>
  <si>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</si>
  <si>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</si>
  <si>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</si>
  <si>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</si>
  <si>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</si>
  <si>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</si>
  <si>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</si>
  <si>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</si>
  <si>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</si>
  <si>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</si>
  <si>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</si>
  <si>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</si>
  <si>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</si>
  <si>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</si>
  <si>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</si>
  <si>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</si>
  <si>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</si>
  <si>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</si>
  <si>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</si>
  <si>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</si>
  <si>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</si>
  <si>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</si>
  <si>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</si>
  <si>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</si>
  <si>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</si>
  <si>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</si>
  <si>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</si>
  <si>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</si>
  <si>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</si>
  <si>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</si>
  <si>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</si>
  <si>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</si>
  <si>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</si>
  <si>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</si>
  <si>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</si>
  <si>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</si>
  <si>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</si>
  <si>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</si>
  <si>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</si>
  <si>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</si>
  <si>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</si>
  <si>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</si>
  <si>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</si>
  <si>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</si>
  <si>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</si>
  <si>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</si>
  <si>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</si>
  <si>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</si>
  <si>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</si>
  <si>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</si>
  <si>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</si>
  <si>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</si>
  <si>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</si>
  <si>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</si>
  <si>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</si>
  <si>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</si>
  <si>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</si>
  <si>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</si>
  <si>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</si>
  <si>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</si>
  <si>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</si>
  <si>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</si>
  <si>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</si>
  <si>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</si>
  <si>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</si>
  <si>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</si>
  <si>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</si>
  <si>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</si>
  <si>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</si>
  <si>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</si>
  <si>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</si>
  <si>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</si>
  <si>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</si>
  <si>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</si>
  <si>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</si>
  <si>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</si>
  <si>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</si>
  <si>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</si>
  <si>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</si>
  <si>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</si>
  <si>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</si>
  <si>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</si>
  <si>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</si>
  <si>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</si>
  <si>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</si>
  <si>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</si>
  <si>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</si>
  <si>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</si>
  <si>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</si>
  <si>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</si>
  <si>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</si>
  <si>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</si>
  <si>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</si>
  <si>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</si>
  <si>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</si>
  <si>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</si>
  <si>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</si>
  <si>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</si>
  <si>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</si>
  <si>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</si>
  <si>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</si>
  <si>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</si>
  <si>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</si>
  <si>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</si>
  <si>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</si>
  <si>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</si>
  <si>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</si>
  <si>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</si>
  <si>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</si>
  <si>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</si>
  <si>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</si>
  <si>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</si>
  <si>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</si>
  <si>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</si>
  <si>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</si>
  <si>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</si>
  <si>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</si>
  <si>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</si>
  <si>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</si>
  <si>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</si>
  <si>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</si>
  <si>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</si>
  <si>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</si>
  <si>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</si>
  <si>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</si>
  <si>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</si>
  <si>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</si>
  <si>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</si>
  <si>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</si>
  <si>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</si>
  <si>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</si>
  <si>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</si>
  <si>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</si>
  <si>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</si>
  <si>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</si>
  <si>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</si>
  <si>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</si>
  <si>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</si>
  <si>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</si>
  <si>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</si>
  <si>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</si>
  <si>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</si>
  <si>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</si>
  <si>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</si>
  <si>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</si>
  <si>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</si>
  <si>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</si>
  <si>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</si>
  <si>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</si>
  <si>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</si>
  <si>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</si>
  <si>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</si>
  <si>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</si>
  <si>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</si>
  <si>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</si>
  <si>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</si>
  <si>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</si>
  <si>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</si>
  <si>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</si>
  <si>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</si>
  <si>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</si>
  <si>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</si>
  <si>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</si>
  <si>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</si>
  <si>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</si>
  <si>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</si>
  <si>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</si>
  <si>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</si>
  <si>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</si>
  <si>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</si>
  <si>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</si>
  <si>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</si>
  <si>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</si>
  <si>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</si>
  <si>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</si>
  <si>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</si>
  <si>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</si>
  <si>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</si>
  <si>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</si>
  <si>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</si>
  <si>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</si>
  <si>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</si>
  <si>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</si>
  <si>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</si>
  <si>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</si>
  <si>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</si>
  <si>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</si>
  <si>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</si>
  <si>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</si>
  <si>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</si>
  <si>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</si>
  <si>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</si>
  <si>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</si>
  <si>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</si>
  <si>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</si>
  <si>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</si>
  <si>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</si>
  <si>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</si>
  <si>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</si>
  <si>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</si>
  <si>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</si>
  <si>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</si>
  <si>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</si>
  <si>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</si>
  <si>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</si>
  <si>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</si>
  <si>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</si>
  <si>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</si>
  <si>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</si>
  <si>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</si>
  <si>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</si>
  <si>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</si>
  <si>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</si>
  <si>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</si>
  <si>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</si>
  <si>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</si>
  <si>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</si>
  <si>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</si>
  <si>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</si>
  <si>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</si>
  <si>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</si>
  <si>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</si>
  <si>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</si>
  <si>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</si>
  <si>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</si>
  <si>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</si>
  <si>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</si>
  <si>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</si>
  <si>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</si>
  <si>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</si>
  <si>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</si>
  <si>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</si>
  <si>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</si>
  <si>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</si>
  <si>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</si>
  <si>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</si>
  <si>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</si>
  <si>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</si>
  <si>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</si>
  <si>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</si>
  <si>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</si>
  <si>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</si>
  <si>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</si>
  <si>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</si>
  <si>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</si>
  <si>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</si>
  <si>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</si>
  <si>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</si>
  <si>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</si>
  <si>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</si>
  <si>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</si>
  <si>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</si>
  <si>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</si>
  <si>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</si>
  <si>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</si>
  <si>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</si>
  <si>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</si>
  <si>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</si>
  <si>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</si>
  <si>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</si>
  <si>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</si>
  <si>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</si>
  <si>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</si>
  <si>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</si>
  <si>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</si>
  <si>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</si>
  <si>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</si>
  <si>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</si>
  <si>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</si>
  <si>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</si>
  <si>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</si>
  <si>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</si>
  <si>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</si>
  <si>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</si>
  <si>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</si>
  <si>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</si>
  <si>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</si>
  <si>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</si>
  <si>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</si>
  <si>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</si>
  <si>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</si>
  <si>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</si>
  <si>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</si>
  <si>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</si>
  <si>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</si>
  <si>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</si>
  <si>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</si>
  <si>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</si>
  <si>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</si>
  <si>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</si>
  <si>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</si>
  <si>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</si>
  <si>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</si>
  <si>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</si>
  <si>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</si>
  <si>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</si>
  <si>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</si>
  <si>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</si>
  <si>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</si>
  <si>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</si>
  <si>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</si>
  <si>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</si>
  <si>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</si>
  <si>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</si>
  <si>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</si>
  <si>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</si>
  <si>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</si>
  <si>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</si>
  <si>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</si>
  <si>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</si>
  <si>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</si>
  <si>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</si>
  <si>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</si>
  <si>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</si>
  <si>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</si>
  <si>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</si>
  <si>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</si>
  <si>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</si>
  <si>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</si>
  <si>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</si>
  <si>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</si>
  <si>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</si>
  <si>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</si>
  <si>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</si>
  <si>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</si>
  <si>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</si>
  <si>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</si>
  <si>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</si>
  <si>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</si>
  <si>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</si>
  <si>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</si>
  <si>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</si>
  <si>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</si>
  <si>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</si>
  <si>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</si>
  <si>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</si>
  <si>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</si>
  <si>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</si>
  <si>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</si>
  <si>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</si>
  <si>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</si>
  <si>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</si>
  <si>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</si>
  <si>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</si>
  <si>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</si>
  <si>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</si>
  <si>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</si>
  <si>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</si>
  <si>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</si>
  <si>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</si>
  <si>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</si>
  <si>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</si>
  <si>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</si>
  <si>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</si>
  <si>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</si>
  <si>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</si>
  <si>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</si>
  <si>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</si>
  <si>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</si>
  <si>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</si>
  <si>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</si>
  <si>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</si>
  <si>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</si>
  <si>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</si>
  <si>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</si>
  <si>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</si>
  <si>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</si>
  <si>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</si>
  <si>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</si>
  <si>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</si>
  <si>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</si>
  <si>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</si>
  <si>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</si>
  <si>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</si>
  <si>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</si>
  <si>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</si>
  <si>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</si>
  <si>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</si>
  <si>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</si>
  <si>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</si>
  <si>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</si>
  <si>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</si>
  <si>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</si>
  <si>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</si>
  <si>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</si>
  <si>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</si>
  <si>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</si>
  <si>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</si>
  <si>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</si>
  <si>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</si>
  <si>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</si>
  <si>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</si>
  <si>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</si>
  <si>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</si>
  <si>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</si>
  <si>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</si>
  <si>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</si>
  <si>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</si>
  <si>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</si>
  <si>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</si>
  <si>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</si>
  <si>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</si>
  <si>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</si>
  <si>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</si>
  <si>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</si>
  <si>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</si>
  <si>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</si>
  <si>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</si>
  <si>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</si>
  <si>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</si>
  <si>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</si>
  <si>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</si>
  <si>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</si>
  <si>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</si>
  <si>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</si>
  <si>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</si>
  <si>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</si>
  <si>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</si>
  <si>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</si>
  <si>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</si>
  <si>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</si>
  <si>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</si>
  <si>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</si>
  <si>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</si>
  <si>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</si>
  <si>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</si>
  <si>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</si>
  <si>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</si>
  <si>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</si>
  <si>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</si>
  <si>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</si>
  <si>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</si>
  <si>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</si>
  <si>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</si>
  <si>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</si>
  <si>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</si>
  <si>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</si>
  <si>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</si>
  <si>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</si>
  <si>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</si>
  <si>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</si>
  <si>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</si>
  <si>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</si>
  <si>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</si>
  <si>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</si>
  <si>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</si>
  <si>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</si>
  <si>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</si>
  <si>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</si>
  <si>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</si>
  <si>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</si>
  <si>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</si>
  <si>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</si>
  <si>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</si>
  <si>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</si>
  <si>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</si>
  <si>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</si>
  <si>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</si>
  <si>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</si>
  <si>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</si>
  <si>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</si>
  <si>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</si>
  <si>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</si>
  <si>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</si>
  <si>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</si>
  <si>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</si>
  <si>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</si>
  <si>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</si>
  <si>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</si>
  <si>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</si>
  <si>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</si>
  <si>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</si>
  <si>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</si>
  <si>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</si>
  <si>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</si>
  <si>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</si>
  <si>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</si>
  <si>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</si>
  <si>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</si>
  <si>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</si>
  <si>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</si>
  <si>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</si>
  <si>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</si>
  <si>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</si>
  <si>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</si>
  <si>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</si>
  <si>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</si>
  <si>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</si>
  <si>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</si>
  <si>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</si>
  <si>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</si>
  <si>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</si>
  <si>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</si>
  <si>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</si>
  <si>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</si>
  <si>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</si>
  <si>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</si>
  <si>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</si>
  <si>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</si>
  <si>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</si>
  <si>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</si>
  <si>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</si>
  <si>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</si>
  <si>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</si>
  <si>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</si>
  <si>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</si>
  <si>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</si>
  <si>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</si>
  <si>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</si>
  <si>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</si>
  <si>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</si>
  <si>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</si>
  <si>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</si>
  <si>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</si>
  <si>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</si>
  <si>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</si>
  <si>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</si>
  <si>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</si>
  <si>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</si>
  <si>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</si>
  <si>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</si>
  <si>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</si>
  <si>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</si>
  <si>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</si>
  <si>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</si>
  <si>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</si>
  <si>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</si>
  <si>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</si>
  <si>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</si>
  <si>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</si>
  <si>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</si>
  <si>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</si>
  <si>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</si>
  <si>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</si>
  <si>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</si>
  <si>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</si>
  <si>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</si>
  <si>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</si>
  <si>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</si>
  <si>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</si>
  <si>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</si>
  <si>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</si>
  <si>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</si>
  <si>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</si>
  <si>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</si>
  <si>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</si>
  <si>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</si>
  <si>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</si>
  <si>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</si>
  <si>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</si>
  <si>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</si>
  <si>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</si>
  <si>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</si>
  <si>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</si>
  <si>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</si>
  <si>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</si>
  <si>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</si>
  <si>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</si>
  <si>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</si>
  <si>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</si>
  <si>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</si>
  <si>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</si>
  <si>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</si>
  <si>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</si>
  <si>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</si>
  <si>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</si>
  <si>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</si>
  <si>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</si>
  <si>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</si>
  <si>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</si>
  <si>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</si>
  <si>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</si>
  <si>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</si>
  <si>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</si>
  <si>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</si>
  <si>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</si>
  <si>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</si>
  <si>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</si>
  <si>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</si>
  <si>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</si>
  <si>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</si>
  <si>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</si>
  <si>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</si>
  <si>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</si>
  <si>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</si>
  <si>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</si>
  <si>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</si>
  <si>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</si>
  <si>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</si>
  <si>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</si>
  <si>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</si>
  <si>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</si>
  <si>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</si>
  <si>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</si>
  <si>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</si>
  <si>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</si>
  <si>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</si>
  <si>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</si>
  <si>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</si>
  <si>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</si>
  <si>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</si>
  <si>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</si>
  <si>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</si>
  <si>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</si>
  <si>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</si>
  <si>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</si>
  <si>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</si>
  <si>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</si>
  <si>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</si>
  <si>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</si>
  <si>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</si>
  <si>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</si>
  <si>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</si>
  <si>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</si>
  <si>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</si>
  <si>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</si>
  <si>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</si>
  <si>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</si>
  <si>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</si>
  <si>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</si>
  <si>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</si>
  <si>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</si>
  <si>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</si>
  <si>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</si>
  <si>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</si>
  <si>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</si>
  <si>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</si>
  <si>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</si>
  <si>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</si>
  <si>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</si>
  <si>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</si>
  <si>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</si>
  <si>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</si>
  <si>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</si>
  <si>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</si>
  <si>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</si>
  <si>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</si>
  <si>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</si>
  <si>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</si>
  <si>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</si>
  <si>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</si>
  <si>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</si>
  <si>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</si>
  <si>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</si>
  <si>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</si>
  <si>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</si>
  <si>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</si>
  <si>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</si>
  <si>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</si>
  <si>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</si>
  <si>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</si>
  <si>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</si>
  <si>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</si>
  <si>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</si>
  <si>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</si>
  <si>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</si>
  <si>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</si>
  <si>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</si>
  <si>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</si>
  <si>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</si>
  <si>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</si>
  <si>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</si>
  <si>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</si>
  <si>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</si>
  <si>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</si>
  <si>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</si>
  <si>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</si>
  <si>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</si>
  <si>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</si>
  <si>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</si>
  <si>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</si>
  <si>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</si>
  <si>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</si>
  <si>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</si>
  <si>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</si>
  <si>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</si>
  <si>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</si>
  <si>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</si>
  <si>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</si>
  <si>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</si>
  <si>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</si>
  <si>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</si>
  <si>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</si>
  <si>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</si>
  <si>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</si>
  <si>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</si>
  <si>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</si>
  <si>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</si>
  <si>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</si>
  <si>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</si>
  <si>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</si>
  <si>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</si>
  <si>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</si>
  <si>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</si>
  <si>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</si>
  <si>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</si>
  <si>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</si>
  <si>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</si>
  <si>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</si>
  <si>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</si>
  <si>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</si>
  <si>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</si>
  <si>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</si>
  <si>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</si>
  <si>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</si>
  <si>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</si>
  <si>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</si>
  <si>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</si>
  <si>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</si>
  <si>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</si>
  <si>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</si>
  <si>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</si>
  <si>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</si>
  <si>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</si>
  <si>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</si>
  <si>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</si>
  <si>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</si>
  <si>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</si>
  <si>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</si>
  <si>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</si>
  <si>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</si>
  <si>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</si>
  <si>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</si>
  <si>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</si>
  <si>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</si>
  <si>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</si>
  <si>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</si>
  <si>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</si>
  <si>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</si>
  <si>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</si>
  <si>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</si>
  <si>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</si>
  <si>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</si>
  <si>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</si>
  <si>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</si>
  <si>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</si>
  <si>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</si>
  <si>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</si>
  <si>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</si>
  <si>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</si>
  <si>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</si>
  <si>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</si>
  <si>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</si>
  <si>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</si>
  <si>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</si>
  <si>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</si>
  <si>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</si>
  <si>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</si>
  <si>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</si>
  <si>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</si>
  <si>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</si>
  <si>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</si>
  <si>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</si>
  <si>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</si>
  <si>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</si>
  <si>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</si>
  <si>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</si>
  <si>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</si>
  <si>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</si>
  <si>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</si>
  <si>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</si>
  <si>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</si>
  <si>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</si>
  <si>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</si>
  <si>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</si>
  <si>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</si>
  <si>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</si>
  <si>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</si>
  <si>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</si>
  <si>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</si>
  <si>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</si>
  <si>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</si>
  <si>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</si>
  <si>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</si>
  <si>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</si>
  <si>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</si>
  <si>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</si>
  <si>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</si>
  <si>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</si>
  <si>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</si>
  <si>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</si>
  <si>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</si>
  <si>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</si>
  <si>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</si>
  <si>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</si>
  <si>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</si>
  <si>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</si>
  <si>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</si>
  <si>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</si>
  <si>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</si>
  <si>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</si>
  <si>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</si>
  <si>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</si>
  <si>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</si>
  <si>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</si>
  <si>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</si>
  <si>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</si>
  <si>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</si>
  <si>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</si>
  <si>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</si>
  <si>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</si>
  <si>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</si>
  <si>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</si>
  <si>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</si>
  <si>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</si>
  <si>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</si>
  <si>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</si>
  <si>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</si>
  <si>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</si>
  <si>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</si>
  <si>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</si>
  <si>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</si>
  <si>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</si>
  <si>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</si>
  <si>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</si>
  <si>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</si>
  <si>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</si>
  <si>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</si>
  <si>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</si>
  <si>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</si>
  <si>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</si>
  <si>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</si>
  <si>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</si>
  <si>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</si>
  <si>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</si>
  <si>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</si>
  <si>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</si>
  <si>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</si>
  <si>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</si>
  <si>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</si>
  <si>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</si>
  <si>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</si>
  <si>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</si>
  <si>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</si>
  <si>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</si>
  <si>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</si>
  <si>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</si>
  <si>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</si>
  <si>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</si>
  <si>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</si>
  <si>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</si>
  <si>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</si>
  <si>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</si>
  <si>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</si>
  <si>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</si>
  <si>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</si>
  <si>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</si>
  <si>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</si>
  <si>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</si>
  <si>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</si>
  <si>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</si>
  <si>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</si>
  <si>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</si>
  <si>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</si>
  <si>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</si>
  <si>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</si>
  <si>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</si>
  <si>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</si>
  <si>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</si>
  <si>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</si>
  <si>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</si>
  <si>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</si>
  <si>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</si>
  <si>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</si>
  <si>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</si>
  <si>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</si>
  <si>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</si>
  <si>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</si>
  <si>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</si>
  <si>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</si>
  <si>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</si>
  <si>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</si>
  <si>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</si>
  <si>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</si>
  <si>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</si>
  <si>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</si>
  <si>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</si>
  <si>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</si>
  <si>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</si>
  <si>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</si>
  <si>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</si>
  <si>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</si>
  <si>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</si>
  <si>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</si>
  <si>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</si>
  <si>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</si>
  <si>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</si>
  <si>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</si>
  <si>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</si>
  <si>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</si>
  <si>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</si>
  <si>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</si>
  <si>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</si>
  <si>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</si>
  <si>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</si>
  <si>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</si>
  <si>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</si>
  <si>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</si>
  <si>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</si>
  <si>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</si>
  <si>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</si>
  <si>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</si>
  <si>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</si>
  <si>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</si>
  <si>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</si>
  <si>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</si>
  <si>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</si>
  <si>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</si>
  <si>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</si>
  <si>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</si>
  <si>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</si>
  <si>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</si>
  <si>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</si>
  <si>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</si>
  <si>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</si>
  <si>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</si>
  <si>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</si>
  <si>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</si>
  <si>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</si>
  <si>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</si>
  <si>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</si>
  <si>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</si>
  <si>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</si>
  <si>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</si>
  <si>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</si>
  <si>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</si>
  <si>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</si>
  <si>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</si>
  <si>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</si>
  <si>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</si>
  <si>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</si>
  <si>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</si>
  <si>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</si>
  <si>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</si>
  <si>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</si>
  <si>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</si>
  <si>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</si>
  <si>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</si>
  <si>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</si>
  <si>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</si>
  <si>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</si>
  <si>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</si>
  <si>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</si>
  <si>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</si>
  <si>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</si>
  <si>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</si>
  <si>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</si>
  <si>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</si>
  <si>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</si>
  <si>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</si>
  <si>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</si>
  <si>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</si>
  <si>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</si>
  <si>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</si>
  <si>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</si>
  <si>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</si>
  <si>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</si>
  <si>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</si>
  <si>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</si>
  <si>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</si>
  <si>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</si>
  <si>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</si>
  <si>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</si>
  <si>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</si>
  <si>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</si>
  <si>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</si>
  <si>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</si>
  <si>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</si>
  <si>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</si>
  <si>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</si>
  <si>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</si>
  <si>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</si>
  <si>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</si>
  <si>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</si>
  <si>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</si>
  <si>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</si>
  <si>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</si>
  <si>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</si>
  <si>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</si>
  <si>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</si>
  <si>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</si>
  <si>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</si>
  <si>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</si>
  <si>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</si>
  <si>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</si>
  <si>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</si>
  <si>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</si>
  <si>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</si>
  <si>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</si>
  <si>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</si>
  <si>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</si>
  <si>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</si>
  <si>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</si>
  <si>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</si>
  <si>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</si>
  <si>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</si>
  <si>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</si>
  <si>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</si>
  <si>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</si>
  <si>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</si>
  <si>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</si>
  <si>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</si>
  <si>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</si>
  <si>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</si>
  <si>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</si>
  <si>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</si>
  <si>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</si>
  <si>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</si>
  <si>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</si>
  <si>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</si>
  <si>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</si>
  <si>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</si>
  <si>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</si>
  <si>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</si>
  <si>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</si>
  <si>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</si>
  <si>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</si>
  <si>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</si>
  <si>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</si>
  <si>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</si>
  <si>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</si>
  <si>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</si>
  <si>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</si>
  <si>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</si>
  <si>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</si>
  <si>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</si>
  <si>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</si>
  <si>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</si>
  <si>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</si>
  <si>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</si>
  <si>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</si>
  <si>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</si>
  <si>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</si>
  <si>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</si>
  <si>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</si>
  <si>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</si>
  <si>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</si>
  <si>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</si>
  <si>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</si>
  <si>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</si>
  <si>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</si>
  <si>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</si>
  <si>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</si>
  <si>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</si>
  <si>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</si>
  <si>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</si>
  <si>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</si>
  <si>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</si>
  <si>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</si>
  <si>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</si>
  <si>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</si>
  <si>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</si>
  <si>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</si>
  <si>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</si>
  <si>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</si>
  <si>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</si>
  <si>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</si>
  <si>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</si>
  <si>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</si>
  <si>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</si>
  <si>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</si>
  <si>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</si>
  <si>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</si>
  <si>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</si>
  <si>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</si>
  <si>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</si>
  <si>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</si>
  <si>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</si>
  <si>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</si>
  <si>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</si>
  <si>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</si>
  <si>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</si>
  <si>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</si>
  <si>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</si>
  <si>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</si>
  <si>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</si>
  <si>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</si>
  <si>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</si>
  <si>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</si>
  <si>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</si>
  <si>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</si>
  <si>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</si>
  <si>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</si>
  <si>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</si>
  <si>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</si>
  <si>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</si>
  <si>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</si>
  <si>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</si>
  <si>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</si>
  <si>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</si>
  <si>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</si>
  <si>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</si>
  <si>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</si>
  <si>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</si>
  <si>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</si>
  <si>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</si>
  <si>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</si>
  <si>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</si>
  <si>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</si>
  <si>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</si>
  <si>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</si>
  <si>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</si>
  <si>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</si>
  <si>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</si>
  <si>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</si>
  <si>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</si>
  <si>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</si>
  <si>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</si>
  <si>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</si>
  <si>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</si>
  <si>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</si>
  <si>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</si>
  <si>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</si>
  <si>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</si>
  <si>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</si>
  <si>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</si>
  <si>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</si>
  <si>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</si>
  <si>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</si>
  <si>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</si>
  <si>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</si>
  <si>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</si>
  <si>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</si>
  <si>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</si>
  <si>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</si>
  <si>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</si>
  <si>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</si>
  <si>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</si>
  <si>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</si>
  <si>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</si>
  <si>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</si>
  <si>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</si>
  <si>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</si>
  <si>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</si>
  <si>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</si>
  <si>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</si>
  <si>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</si>
  <si>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</si>
  <si>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</si>
  <si>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</si>
  <si>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</si>
  <si>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</si>
  <si>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</si>
  <si>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</si>
  <si>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</si>
  <si>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</si>
  <si>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</si>
  <si>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</si>
  <si>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</si>
  <si>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</si>
  <si>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</si>
  <si>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</si>
  <si>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</si>
  <si>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</si>
  <si>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</si>
  <si>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</si>
  <si>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</si>
  <si>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</si>
  <si>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</si>
  <si>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</si>
  <si>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</si>
  <si>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</si>
  <si>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</si>
  <si>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</si>
  <si>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</si>
  <si>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</si>
  <si>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</si>
  <si>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</si>
  <si>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</si>
  <si>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</si>
  <si>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</si>
  <si>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</si>
  <si>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</si>
  <si>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</si>
  <si>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</si>
  <si>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</si>
  <si>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</si>
  <si>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</si>
  <si>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</si>
  <si>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</si>
  <si>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</si>
  <si>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</si>
  <si>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</si>
  <si>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</si>
  <si>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</si>
  <si>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</si>
  <si>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</si>
  <si>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</si>
  <si>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</si>
  <si>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</si>
  <si>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</si>
  <si>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</si>
  <si>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</si>
  <si>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</si>
  <si>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</si>
  <si>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</si>
  <si>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</si>
  <si>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</si>
  <si>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</si>
  <si>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</si>
  <si>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</si>
  <si>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</si>
  <si>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</si>
  <si>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</si>
  <si>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</si>
  <si>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</si>
  <si>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</si>
  <si>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</si>
  <si>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</si>
  <si>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</si>
  <si>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</si>
  <si>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</si>
  <si>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</si>
  <si>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</si>
  <si>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</si>
  <si>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</si>
  <si>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</si>
  <si>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</si>
  <si>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</si>
  <si>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</si>
  <si>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</si>
  <si>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</si>
  <si>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</si>
  <si>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</si>
  <si>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</si>
  <si>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</si>
  <si>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</si>
  <si>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</si>
  <si>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</si>
  <si>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</si>
  <si>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</si>
  <si>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</si>
  <si>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</si>
  <si>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</si>
  <si>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</si>
  <si>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</si>
  <si>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</si>
  <si>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</si>
  <si>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</si>
  <si>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</si>
  <si>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</si>
  <si>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</si>
  <si>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</si>
  <si>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</si>
  <si>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</si>
  <si>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</si>
  <si>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</si>
  <si>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</si>
  <si>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</si>
  <si>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</si>
  <si>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</si>
  <si>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</si>
  <si>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</si>
  <si>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</si>
  <si>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</si>
  <si>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</si>
  <si>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</si>
  <si>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</si>
  <si>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</si>
  <si>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</si>
  <si>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</si>
  <si>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</si>
  <si>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</si>
  <si>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</si>
  <si>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</si>
  <si>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</si>
  <si>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</si>
  <si>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</si>
  <si>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</si>
  <si>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</si>
  <si>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</si>
  <si>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</si>
  <si>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</si>
  <si>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</si>
  <si>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</si>
  <si>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</si>
  <si>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</si>
  <si>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</si>
  <si>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</si>
  <si>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</si>
  <si>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</si>
  <si>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</si>
  <si>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</si>
  <si>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</si>
  <si>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</si>
  <si>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</si>
  <si>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</si>
  <si>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</si>
  <si>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</si>
  <si>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</si>
  <si>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</si>
  <si>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</si>
  <si>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</si>
  <si>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</si>
  <si>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</si>
  <si>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</si>
  <si>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</si>
  <si>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</si>
  <si>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</si>
  <si>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</si>
  <si>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</si>
  <si>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</si>
  <si>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</si>
  <si>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</si>
  <si>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</si>
  <si>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</si>
  <si>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</si>
  <si>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</si>
  <si>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</si>
  <si>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</si>
  <si>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</si>
  <si>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</si>
  <si>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</si>
  <si>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</si>
  <si>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</si>
  <si>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</si>
  <si>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</si>
  <si>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</si>
  <si>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</si>
  <si>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</si>
  <si>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</si>
  <si>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</si>
  <si>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</si>
  <si>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</si>
  <si>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</si>
  <si>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</si>
  <si>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</si>
  <si>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</si>
  <si>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</si>
  <si>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</si>
  <si>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</si>
  <si>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</si>
  <si>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</si>
  <si>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</si>
  <si>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</si>
  <si>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</si>
  <si>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</si>
  <si>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</si>
  <si>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</si>
  <si>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</si>
  <si>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</si>
  <si>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</si>
  <si>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</si>
  <si>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</si>
  <si>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</si>
  <si>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</si>
  <si>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</si>
  <si>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</si>
  <si>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</si>
  <si>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</si>
  <si>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</si>
  <si>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</si>
  <si>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</si>
  <si>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</si>
  <si>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</si>
  <si>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</si>
  <si>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</si>
  <si>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</si>
  <si>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</si>
  <si>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</si>
  <si>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</si>
  <si>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</si>
  <si>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</si>
  <si>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</si>
  <si>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</si>
  <si>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</si>
  <si>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</si>
  <si>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</si>
  <si>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</si>
  <si>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</si>
  <si>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</si>
  <si>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</si>
  <si>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</si>
  <si>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</si>
  <si>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</si>
  <si>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</si>
  <si>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</si>
  <si>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</si>
  <si>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</si>
  <si>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</si>
  <si>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</si>
  <si>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</si>
  <si>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</si>
  <si>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</si>
  <si>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</si>
  <si>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</si>
  <si>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</si>
  <si>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</si>
  <si>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</si>
  <si>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</si>
  <si>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</si>
  <si>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</si>
  <si>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</si>
  <si>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</si>
  <si>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</si>
  <si>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</si>
  <si>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</si>
  <si>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</si>
  <si>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</si>
  <si>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</si>
  <si>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</si>
  <si>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</si>
  <si>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</si>
  <si>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</si>
  <si>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</si>
  <si>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</si>
  <si>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</si>
  <si>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</si>
  <si>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</si>
  <si>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</si>
  <si>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</si>
  <si>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</si>
  <si>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</si>
  <si>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</si>
  <si>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</si>
  <si>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</si>
  <si>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</si>
  <si>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</si>
  <si>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</si>
  <si>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</si>
  <si>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</si>
  <si>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</si>
  <si>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</si>
  <si>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</si>
  <si>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</si>
  <si>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</si>
  <si>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</si>
  <si>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</si>
  <si>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</si>
  <si>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</si>
  <si>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</si>
  <si>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</si>
  <si>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</si>
  <si>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</si>
  <si>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</si>
  <si>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</si>
  <si>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</si>
  <si>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</si>
  <si>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</si>
  <si>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</si>
  <si>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</si>
  <si>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</si>
  <si>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</si>
  <si>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</si>
  <si>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</si>
  <si>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</si>
  <si>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</si>
  <si>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</si>
  <si>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</si>
  <si>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</si>
  <si>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</si>
  <si>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</si>
  <si>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</si>
  <si>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</si>
  <si>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</si>
  <si>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</si>
  <si>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</si>
  <si>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</si>
  <si>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</si>
  <si>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</si>
  <si>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</si>
  <si>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</si>
  <si>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</si>
  <si>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</si>
  <si>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</si>
  <si>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</si>
  <si>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</si>
  <si>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</si>
  <si>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</si>
  <si>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</si>
  <si>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</si>
  <si>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</si>
  <si>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</si>
  <si>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</si>
  <si>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</si>
  <si>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</si>
  <si>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</si>
  <si>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</si>
  <si>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</si>
  <si>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</si>
  <si>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</si>
  <si>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</si>
  <si>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</si>
  <si>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</si>
  <si>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</si>
  <si>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</si>
  <si>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</si>
  <si>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</si>
  <si>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</si>
  <si>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</si>
  <si>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</si>
  <si>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</si>
  <si>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</si>
  <si>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</si>
  <si>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</si>
  <si>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</si>
  <si>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</si>
  <si>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</si>
  <si>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</si>
  <si>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</si>
  <si>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</si>
  <si>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</si>
  <si>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</si>
  <si>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</si>
  <si>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</si>
  <si>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</si>
  <si>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</si>
  <si>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</si>
  <si>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</si>
  <si>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</si>
  <si>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</si>
  <si>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</si>
  <si>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</si>
  <si>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</si>
  <si>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</si>
  <si>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</si>
  <si>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</si>
  <si>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</si>
  <si>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</si>
  <si>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</si>
  <si>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</si>
  <si>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</si>
  <si>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</si>
  <si>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</si>
  <si>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</si>
  <si>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</si>
  <si>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</si>
  <si>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</si>
  <si>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</si>
  <si>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</si>
  <si>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</si>
  <si>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</si>
  <si>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</si>
  <si>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</si>
  <si>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</si>
  <si>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</si>
  <si>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</si>
  <si>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</si>
  <si>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</si>
  <si>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</si>
  <si>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</si>
  <si>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</si>
  <si>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</si>
  <si>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</si>
  <si>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</si>
  <si>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</si>
  <si>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</si>
  <si>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</si>
  <si>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</si>
  <si>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</si>
  <si>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</si>
  <si>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</si>
  <si>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</si>
  <si>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</si>
  <si>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</si>
  <si>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</si>
  <si>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</si>
  <si>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</si>
  <si>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</si>
  <si>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</si>
  <si>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</si>
  <si>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</si>
  <si>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</si>
  <si>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</si>
  <si>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</si>
  <si>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</si>
  <si>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</si>
  <si>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</si>
  <si>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</si>
  <si>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</si>
  <si>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</si>
  <si>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</si>
  <si>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</si>
  <si>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</si>
  <si>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</si>
  <si>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</si>
  <si>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</si>
  <si>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</si>
  <si>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</si>
  <si>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</si>
  <si>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</si>
  <si>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</si>
  <si>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</si>
  <si>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</si>
  <si>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</si>
  <si>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</si>
  <si>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</si>
  <si>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</si>
  <si>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</si>
  <si>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</si>
  <si>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</si>
  <si>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</si>
  <si>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</si>
  <si>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</si>
  <si>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</si>
  <si>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</si>
  <si>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</si>
  <si>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</si>
  <si>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</si>
  <si>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</si>
  <si>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</si>
  <si>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</si>
  <si>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</si>
  <si>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</si>
  <si>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</si>
  <si>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</si>
  <si>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</si>
  <si>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</si>
  <si>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</si>
  <si>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</si>
  <si>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</si>
  <si>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</si>
  <si>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</si>
  <si>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</si>
  <si>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</si>
  <si>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</si>
  <si>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</si>
  <si>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</si>
  <si>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</si>
  <si>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</si>
  <si>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</si>
  <si>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</si>
  <si>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</si>
  <si>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</si>
  <si>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</si>
  <si>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</si>
  <si>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</si>
  <si>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</si>
  <si>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</si>
  <si>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</si>
  <si>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</si>
  <si>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</si>
  <si>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</si>
  <si>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</si>
  <si>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</si>
  <si>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</si>
  <si>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</si>
  <si>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</si>
  <si>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</si>
  <si>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</si>
  <si>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</si>
  <si>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</si>
  <si>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</si>
  <si>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</si>
  <si>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</si>
  <si>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</si>
  <si>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</si>
  <si>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</si>
  <si>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</si>
  <si>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</si>
  <si>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</si>
  <si>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</si>
  <si>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</si>
  <si>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</si>
  <si>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</si>
  <si>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</si>
  <si>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</si>
  <si>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</si>
  <si>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</si>
  <si>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</si>
  <si>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</si>
  <si>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</si>
  <si>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</si>
  <si>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</si>
  <si>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</si>
  <si>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</si>
  <si>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</si>
  <si>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</si>
  <si>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</si>
  <si>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</si>
  <si>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</si>
  <si>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</si>
  <si>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</si>
  <si>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</si>
  <si>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</si>
  <si>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</si>
  <si>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</si>
  <si>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</si>
  <si>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</si>
  <si>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</si>
  <si>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</si>
  <si>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</si>
  <si>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</si>
  <si>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</si>
  <si>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</si>
  <si>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</si>
  <si>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</si>
  <si>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</si>
  <si>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</si>
  <si>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</si>
  <si>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</si>
  <si>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</si>
  <si>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</si>
  <si>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</si>
  <si>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</si>
  <si>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</si>
  <si>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</si>
  <si>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PCM-20251003-00000066</t>
  </si>
  <si>
    <t>Site has access issue at night inside desert area &amp; ETA 70 min</t>
  </si>
  <si>
    <t>PCM-20251003-00000321</t>
  </si>
  <si>
    <t>team at site</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</si>
  <si>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</si>
  <si>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</si>
  <si>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</si>
  <si>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</si>
  <si>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</si>
  <si>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PCM-20251003-00000064</t>
  </si>
  <si>
    <t>jed0217</t>
  </si>
  <si>
    <t>No connection to unit/ was access night issue , em team need 65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</si>
  <si>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</si>
  <si>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</si>
  <si>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</si>
  <si>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</si>
  <si>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</si>
  <si>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</si>
  <si>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</si>
  <si>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</si>
  <si>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</si>
  <si>
    <t>PCM-20251003-00000180</t>
  </si>
  <si>
    <t>Cell &amp; sectors flapping due Rectifier module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</si>
</sst>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9" fillId="9" borderId="10"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9" totalsRowShown="0" headerRowDxfId="174" dataDxfId="173" headerRowBorderDxfId="171" tableBorderDxfId="172" totalsRowBorderDxfId="170">
  <autoFilter ref="A1:L5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9">
    <sortCondition ref="H1:H5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5" totalsRowShown="0" headerRowDxfId="157" dataDxfId="156" headerRowBorderDxfId="154" tableBorderDxfId="155" totalsRowBorderDxfId="153">
  <autoFilter ref="A1:CJ3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4" totalsRowShown="0" headerRowDxfId="48" dataDxfId="47" headerRowBorderDxfId="45" tableBorderDxfId="46" totalsRowBorderDxfId="44">
  <autoFilter ref="A1:L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4" totalsRowShown="0" headerRowDxfId="31" dataDxfId="30" headerRowBorderDxfId="28" tableBorderDxfId="29">
  <autoFilter ref="A1:L20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0" totalsRowShown="0" headerRowDxfId="15" dataDxfId="14" headerRowBorderDxfId="12" tableBorderDxfId="13">
  <autoFilter ref="A1:L32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9"/>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270.3409334490716</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45933.289359374998</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45933.289359374998</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45933.289359374998</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45933.289359374998</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45933.289359374998</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45933.289359374998</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45933.289359374998</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45933.289359374998</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45933.289359374998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45933.289359374998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45933.289359374998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45933.289359374998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45933.289359374998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45933.289359374998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45933.289359374998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45933.289359374998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45933.289359374998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45933.289359374998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45933.289359374998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45933.289359374998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45933.289359374998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45933.289359374998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45933.289359374998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45933.289359374998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45933.289359374998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45933.289359374998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45933.289359374998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45933.289359374998</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45933.289359374998</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45933.289359374998</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45933.289359374998</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45933.289359374998</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45933.289359374998</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45933.289359374998</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45933.289359374998</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45933.289359374998</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45933.289359374998</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45933.289359374998</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45933.289359374998</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45933.289359374998</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45933.289359374998</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45933.289359374998</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45933.289359374998</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45933.289359374998</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45933.289359374998</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45933.289359374998</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45933.289359374998</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45933.289359374998</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45933.289359374998</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45933.289359374998</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45933.289359374998</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45933.289359374998</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45933.289359374998</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45933.289359374998</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45933.289359374998</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45933.289359374998</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45933.289359374998</v>
      </c>
      <c r="H59" s="68"/>
      <c r="I59" s="73" t="str">
        <f>IFERROR(VLOOKUP(D59,DB!A:F,6,0),"")</f>
        <v/>
      </c>
      <c r="J59" s="73" t="str">
        <f>IFERROR(VLOOKUP(D59,DB!A:G,7,0),"")</f>
        <v/>
      </c>
      <c r="K59" s="69"/>
      <c r="L59" s="70" t="str">
        <f>IFERROR(VLOOKUP(D59,DB!A:I,9,0),"")</f>
        <v/>
      </c>
    </row>
  </sheetData>
  <customSheetViews>
    <customSheetView guid="{F6042A99-DD27-4453-835D-0834D95730CC}" filter="1" showAutoFilter="1">
      <pageMargins left="0" right="0" top="0" bottom="0" header="0" footer="0"/>
      <autoFilter ref="B1:M1" xr:uid="{D3C723A6-EC35-45D2-918A-39AE0F7367CE}"/>
    </customSheetView>
  </customSheetViews>
  <dataValidations count="2">
    <dataValidation allowBlank="1" showInputMessage="1" showErrorMessage="1" sqref="E1" xr:uid="{5DBA255D-CDD9-49FB-AD3C-AF70AB4EE696}"/>
    <dataValidation type="list" allowBlank="1" showInputMessage="1" showErrorMessage="1" sqref="E2:E5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5"/>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241.63757696758694</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126.56227604166634</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108.28952141203627</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6</v>
      </c>
      <c r="D6" s="18" t="s">
        <v>38866</v>
      </c>
      <c r="E6" s="131" t="s">
        <v>39043</v>
      </c>
      <c r="F6" s="132">
        <v>45933.049884259257</v>
      </c>
      <c r="G6" s="133">
        <f ca="1">IFERROR(NOW()-F6,"-")</f>
        <v>0.23947511574078817</v>
      </c>
      <c r="H6" s="132">
        <v>45933.038807870369</v>
      </c>
      <c r="I6" s="18" t="str">
        <f>IFERROR(VLOOKUP(D6,DB!A:F,6,0),"")</f>
        <v>Power Cube</v>
      </c>
      <c r="J6" s="18" t="str">
        <f>IFERROR(VLOOKUP(D6,DB!A:G,7,0),"")</f>
        <v>Good+No BB Design</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1</v>
      </c>
      <c r="D7" s="18" t="s">
        <v>21477</v>
      </c>
      <c r="E7" s="131" t="s">
        <v>38964</v>
      </c>
      <c r="F7" s="142">
        <v>45933.214583333334</v>
      </c>
      <c r="G7" s="133">
        <f ca="1">IFERROR(NOW()-F7,"-")</f>
        <v>7.477604166342644E-2</v>
      </c>
      <c r="H7" s="132">
        <v>45933.207002314812</v>
      </c>
      <c r="I7" s="18" t="str">
        <f>IFERROR(VLOOKUP(D7,DB!A:F,6,0),"")</f>
        <v>Generator-SG</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45933.289359374998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45933.289359374998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45933.289359374998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45933.289359374998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45933.289359374998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45933.289359374998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45933.289359374998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45933.289359374998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45933.289359374998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45933.289359374998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45933.289359374998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45933.289359374998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45933.289359374998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45933.289359374998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45933.289359374998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45933.289359374998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45933.289359374998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45933.289359374998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45933.289359374998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45933.289359374998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45933.289359374998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45933.289359374998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45933.289359374998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45933.289359374998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45933.289359374998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45933.289359374998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45933.289359374998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45933.289359374998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45933.289359374998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45933.289359374998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45933.289359374998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45933.289359374998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45933.289359374998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45933.289359374998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45933.289359374998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45933.289359374998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45933.289359374998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45933.289359374998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45933.289359374998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45933.289359374998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45933.289359374998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45933.289359374998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45933.289359374998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45933.289359374998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45933.289359374998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45933.289359374998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45933.289359374998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45933.289359374998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45933.289359374998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45933.289359374998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45933.289359374998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45933.289359374998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45933.289359374998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45933.289359374998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45933.289359374998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45933.289359374998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45933.289359374998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45933.289359374998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45933.289359374998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45933.289359374998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45933.289359374998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45933.289359374998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45933.289359374998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45933.289359374998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45933.289359374998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45933.289359374998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45933.289359374998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45933.289359374998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45933.289359374998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45933.289359374998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45933.289359374998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45933.289359374998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45933.289359374998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45933.289359374998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45933.289359374998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45933.289359374998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45933.289359374998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45933.289359374998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45933.289359374998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45933.289359374998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45933.289359374998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45933.289359374998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45933.289359374998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45933.289359374998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45933.289359374998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45933.289359374998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45933.289359374998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45933.289359374998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45933.289359374998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45933.289359374998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45933.289359374998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45933.289359374998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45933.289359374998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45933.289359374998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45933.289359374998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45933.289359374998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45933.289359374998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45933.289359374998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45933.289359374998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45933.289359374998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45933.289359374998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45933.289359374998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45933.289359374998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45933.289359374998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45933.289359374998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45933.289359374998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45933.289359374998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45933.289359374998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45933.289359374998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45933.289359374998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45933.289359374998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45933.289359374998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45933.289359374998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45933.289359374998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45933.289359374998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45933.289359374998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45933.289359374998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45933.289359374998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45933.289359374998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45933.289359374998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45933.289359374998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45933.289359374998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45933.289359374998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45933.289359374998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45933.289359374998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45933.289359374998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45933.289359374998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45933.289359374998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45933.289359374998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45933.289359374998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45933.289359374998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45933.289359374998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45933.289359374998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45933.289359374998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45933.289359374998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45933.289359374998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45933.289359374998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45933.289359374998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45933.289359374998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45933.289359374998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45933.289359374998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45933.289359374998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45933.289359374998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45933.289359374998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45933.289359374998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45933.289359374998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45933.289359374998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45933.289359374998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45933.289359374998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45933.289359374998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45933.289359374998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45933.289359374998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45933.289359374998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45933.289359374998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45933.289359374998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45933.289359374998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45933.289359374998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45933.289359374998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45933.289359374998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45933.289359374998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45933.289359374998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45933.289359374998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45933.289359374998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45933.289359374998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45933.289359374998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45933.289359374998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45933.289359374998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45933.289359374998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45933.289359374998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45933.289359374998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45933.289359374998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45933.289359374998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45933.289359374998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45933.289359374998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45933.289359374998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45933.289359374998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45933.289359374998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45933.289359374998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45933.289359374998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45933.289359374998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45933.289359374998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45933.289359374998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45933.289359374998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45933.289359374998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45933.289359374998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45933.289359374998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45933.289359374998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45933.289359374998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45933.289359374998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45933.289359374998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45933.289359374998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45933.289359374998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45933.289359374998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45933.289359374998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45933.289359374998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45933.289359374998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45933.289359374998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45933.289359374998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45933.289359374998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45933.289359374998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45933.289359374998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45933.289359374998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45933.289359374998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45933.289359374998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45933.289359374998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45933.289359374998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45933.289359374998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45933.289359374998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45933.289359374998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45933.289359374998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45933.289359374998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45933.289359374998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45933.289359374998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45933.289359374998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45933.289359374998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45933.289359374998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45933.289359374998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45933.289359374998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45933.289359374998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45933.289359374998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45933.289359374998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45933.289359374998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45933.289359374998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45933.289359374998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45933.289359374998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45933.289359374998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45933.289359374998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45933.289359374998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45933.289359374998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45933.289359374998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45933.289359374998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45933.289359374998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45933.289359374998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45933.289359374998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45933.289359374998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45933.289359374998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45933.289359374998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45933.289359374998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45933.289359374998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45933.289359374998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45933.289359374998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45933.289359374998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45933.289359374998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45933.289359374998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45933.289359374998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45933.289359374998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45933.289359374998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45933.289359374998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45933.289359374998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45933.289359374998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45933.289359374998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45933.289359374998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45933.289359374998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45933.289359374998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45933.289359374998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45933.289359374998</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45933.289359374998</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45933.289359374998</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45933.289359374998</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45933.289359374998</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45933.289359374998</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45933.289359374998</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45933.289359374998</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45933.289359374998</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45933.289359374998</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45933.289359374998</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45933.289359374998</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45933.289359374998</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45933.289359374998</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45933.289359374998</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45933.289359374998</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45933.289359374998</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45933.289359374998</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45933.289359374998</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45933.289359374998</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45933.289359374998</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45933.289359374998</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45933.289359374998</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45933.289359374998</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45933.289359374998</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45933.289359374998</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45933.289359374998</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45933.289359374998</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45933.289359374998</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45933.289359374998</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45933.289359374998</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45933.289359374998</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45933.289359374998</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45933.289359374998</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45933.289359374998</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45933.289359374998</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45933.289359374998</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45933.289359374998</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45933.289359374998</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45933.289359374998</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45933.289359374998</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45933.289359374998</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45933.289359374998</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45933.289359374998</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45933.289359374998</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45933.289359374998</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45933.289359374998</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45933.289359374998</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45933.289359374998</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45933.289359374998</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45933.289359374998</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45933.289359374998</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45933.289359374998</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45933.289359374998</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45933.289359374998</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45933.289359374998</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45933.289359374998</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45933.289359374998</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45933.289359374998</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45933.289359374998</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45933.289359374998</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45933.289359374998</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45933.289359374998</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45933.289359374998</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45933.289359374998</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45933.289359374998</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45933.289359374998</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45933.289359374998</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45933.289359374998</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45933.289359374998</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45933.289359374998</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45933.289359374998</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45933.289359374998</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45933.289359374998</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45933.289359374998</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45933.289359374998</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45933.289359374998</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45933.289359374998</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45933.289359374998</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45933.289359374998</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45933.289359374998</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45933.289359374998</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45933.289359374998</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sheetData>
  <dataValidations count="2">
    <dataValidation allowBlank="1" showInputMessage="1" showErrorMessage="1" sqref="E1" xr:uid="{4D935161-CDD3-4592-B877-3FB59C99E142}"/>
    <dataValidation type="list" allowBlank="1" showInputMessage="1" showErrorMessage="1" sqref="E3:E3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45933.289359374998</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45933.289359374998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45933.289359374998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45933.289359374998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45933.289359374998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45933.289359374998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45933.289359374998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45933.289359374998</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45933.289359374998</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45933.289359374998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45933.289359374998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45933.289359374998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45933.289359374998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45933.289359374998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45933.289359374998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45933.289359374998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45933.289359374998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45933.289359374998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45933.289359374998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45933.289359374998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45933.289359374998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45933.289359374998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45933.289359374998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45933.289359374998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45933.289359374998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45933.289359374998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45933.289359374998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45933.289359374998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45933.289359374998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45933.289359374998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45933.289359374998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45933.289359374998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45933.289359374998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45933.289359374998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45933.289359374998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45933.289359374998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45933.289359374998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45933.289359374998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45933.289359374998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45933.289359374998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45933.289359374998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45933.289359374998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45933.289359374998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45933.289359374998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45933.289359374998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45933.289359374998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45933.289359374998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45933.289359374998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45933.289359374998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45933.289359374998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45933.289359374998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45933.289359374998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45933.289359374998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45933.289359374998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45933.289359374998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45933.289359374998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45933.289359374998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45933.289359374998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45933.289359374998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45933.289359374998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45933.289359374998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45933.289359374998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45933.289359374998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45933.289359374998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45933.289359374998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45933.289359374998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45933.289359374998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45933.289359374998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45933.289359374998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45933.289359374998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45933.289359374998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45933.289359374998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45933.289359374998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45933.289359374998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45933.289359374998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45933.289359374998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45933.289359374998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45933.289359374998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45933.289359374998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45933.289359374998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45933.289359374998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45933.289359374998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45933.289359374998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45933.289359374998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45933.289359374998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45933.289359374998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45933.289359374998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45933.289359374998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45933.289359374998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45933.289359374998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45933.289359374998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45933.289359374998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45933.289359374998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45933.289359374998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45933.289359374998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45933.289359374998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45933.289359374998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45933.289359374998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45933.289359374998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45933.289359374998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45933.289359374998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45933.289359374998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45933.289359374998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45933.289359374998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45933.289359374998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45933.289359374998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45933.289359374998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45933.289359374998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45933.289359374998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45933.289359374998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45933.289359374998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45933.289359374998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45933.289359374998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45933.289359374998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45933.289359374998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45933.289359374998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45933.289359374998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45933.289359374998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45933.289359374998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45933.289359374998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45933.289359374998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45933.289359374998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45933.289359374998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45933.289359374998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45933.289359374998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45933.289359374998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45933.289359374998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45933.289359374998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45933.289359374998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45933.289359374998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45933.289359374998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45933.289359374998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45933.289359374998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45933.289359374998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45933.289359374998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45933.289359374998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45933.289359374998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45933.289359374998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45933.289359374998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45933.289359374998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45933.289359374998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45933.289359374998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45933.289359374998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45933.289359374998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45933.289359374998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45933.289359374998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45933.289359374998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45933.289359374998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45933.289359374998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45933.289359374998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45933.289359374998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45933.289359374998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45933.289359374998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45933.289359374998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45933.289359374998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45933.289359374998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45933.289359374998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45933.289359374998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45933.289359374998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45933.289359374998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45933.289359374998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45933.289359374998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45933.289359374998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45933.289359374998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45933.289359374998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45933.289359374998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45933.289359374998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45933.289359374998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45933.289359374998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45933.289359374998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45933.289359374998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45933.289359374998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45933.289359374998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45933.289359374998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45933.289359374998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45933.289359374998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45933.289359374998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45933.289359374998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45933.289359374998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45933.289359374998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45933.289359374998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45933.289359374998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45933.289359374998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45933.289359374998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45933.289359374998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45933.289359374998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45933.289359374998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45933.289359374998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45933.289359374998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45933.289359374998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45933.289359374998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45933.289359374998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45933.289359374998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45933.289359374998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45933.289359374998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45933.289359374998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45933.289359374998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45933.289359374998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45933.289359374998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45933.289359374998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45933.289359374998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45933.289359374998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45933.289359374998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45933.289359374998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45933.289359374998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45933.289359374998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45933.289359374998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45933.289359374998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45933.289359374998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45933.289359374998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45933.289359374998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45933.289359374998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45933.289359374998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45933.289359374998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45933.289359374998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45933.289359374998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45933.289359374998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45933.289359374998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45933.289359374998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45933.289359374998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45933.289359374998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45933.289359374998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45933.289359374998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45933.289359374998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45933.289359374998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45933.289359374998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45933.289359374998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45933.289359374998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45933.289359374998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45933.289359374998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45933.289359374998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45933.289359374998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45933.289359374998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45933.289359374998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45933.289359374998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45933.289359374998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45933.289359374998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45933.289359374998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45933.289359374998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45933.289359374998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45933.289359374998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45933.289359374998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45933.289359374998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45933.289359374998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45933.289359374998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45933.289359374998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45933.289359374998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45933.289359374998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45933.289359374998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45933.289359374998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45933.289359374998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45933.289359374998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45933.289359374998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45933.289359374998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45933.289359374998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45933.289359374998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45933.289359374998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45933.289359374998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45933.289359374998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45933.289359374998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45933.289359374998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45933.289359374998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45933.289359374998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45933.289359374998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45933.289359374998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45933.289359374998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45933.289359374998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45933.289359374998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45933.289359374998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45933.289359374998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45933.289359374998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45933.289359374998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45933.289359374998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45933.289359374998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45933.289359374998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45933.289359374998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45933.289359374998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45933.289359374998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45933.289359374998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45933.289359374998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45933.289359374998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45933.289359374998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45933.289359374998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45933.289359374998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45933.289359374998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45933.289359374998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45933.289359374998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45933.289359374998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45933.289359374998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45933.289359374998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45933.289359374998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45933.289359374998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45933.289359374998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45933.289359374998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45933.289359374998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45933.289359374998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45933.289359374998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45933.289359374998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45933.289359374998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45933.289359374998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45933.289359374998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45933.289359374998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45933.289359374998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45933.289359374998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45933.289359374998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45933.289359374998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45933.289359374998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45933.289359374998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45933.289359374998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45933.289359374998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45933.289359374998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45933.289359374998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45933.289359374998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45933.289359374998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45933.289359374998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45933.289359374998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45933.289359374998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45933.289359374998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45933.289359374998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45933.289359374998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45933.289359374998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45933.289359374998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45933.289359374998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45933.289359374998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45933.289359374998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45933.289359374998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45933.289359374998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45933.289359374998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45933.289359374998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45933.289359374998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45933.289359374998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45933.289359374998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45933.289359374998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45933.289359374998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45933.289359374998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45933.289359374998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45933.289359374998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45933.289359374998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45933.289359374998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45933.289359374998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45933.289359374998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45933.289359374998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45933.289359374998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45933.289359374998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45933.289359374998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45933.289359374998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45933.289359374998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45933.289359374998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45933.289359374998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45933.289359374998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45933.289359374998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45933.289359374998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45933.289359374998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45933.289359374998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45933.289359374998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45933.289359374998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45933.289359374998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45933.289359374998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45933.289359374998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45933.289359374998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45933.289359374998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45933.289359374998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45933.289359374998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45933.289359374998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45933.289359374998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45933.289359374998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45933.289359374998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45933.289359374998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45933.289359374998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45933.289359374998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45933.289359374998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45933.289359374998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45933.289359374998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45933.289359374998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45933.289359374998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45933.289359374998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45933.289359374998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45933.289359374998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45933.289359374998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45933.289359374998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45933.289359374998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45933.289359374998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45933.289359374998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45933.289359374998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45933.289359374998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45933.289359374998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45933.289359374998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45933.289359374998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45933.289359374998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45933.289359374998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45933.289359374998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45933.289359374998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45933.289359374998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45933.289359374998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45933.289359374998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45933.289359374998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45933.289359374998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45933.289359374998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45933.289359374998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45933.289359374998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45933.289359374998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45933.289359374998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45933.289359374998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45933.289359374998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45933.289359374998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45933.289359374998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45933.289359374998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45933.289359374998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45933.289359374998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45933.289359374998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45933.289359374998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45933.289359374998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45933.289359374998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45933.289359374998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45933.289359374998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45933.289359374998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45933.289359374998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45933.289359374998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45933.289359374998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45933.289359374998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45933.289359374998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45933.289359374998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45933.289359374998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45933.289359374998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45933.289359374998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45933.289359374998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45933.289359374998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45933.289359374998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45933.289359374998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45933.289359374998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45933.289359374998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45933.289359374998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45933.289359374998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45933.289359374998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45933.289359374998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45933.289359374998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45933.289359374998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45933.289359374998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45933.289359374998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45933.289359374998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45933.289359374998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45933.289359374998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45933.289359374998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45933.289359374998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45933.289359374998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45933.289359374998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45933.289359374998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45933.289359374998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45933.289359374998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45933.289359374998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45933.289359374998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45933.289359374998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45933.289359374998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45933.289359374998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45933.289359374998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45933.289359374998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45933.289359374998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45933.289359374998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45933.289359374998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45933.289359374998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45933.289359374998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45933.289359374998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45933.289359374998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45933.289359374998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45933.289359374998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45933.289359374998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45933.289359374998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45933.289359374998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45933.289359374998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45933.289359374998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45933.289359374998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45933.289359374998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45933.289359374998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45933.289359374998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45933.289359374998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45933.289359374998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45933.289359374998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45933.289359374998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45933.289359374998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45933.289359374998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45933.289359374998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45933.289359374998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45933.289359374998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45933.289359374998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45933.289359374998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45933.289359374998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45933.289359374998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45933.289359374998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45933.289359374998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45933.289359374998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45933.289359374998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45933.289359374998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45933.289359374998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45933.289359374998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45933.289359374998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45933.289359374998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45933.289359374998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45933.289359374998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45933.289359374998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45933.289359374998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45933.289359374998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45933.289359374998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45933.289359374998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45933.289359374998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45933.289359374998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45933.289359374998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45933.289359374998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45933.289359374998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45933.289359374998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45933.289359374998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45933.289359374998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45933.289359374998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45933.289359374998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45933.289359374998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45933.289359374998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45933.289359374998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45933.289359374998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45933.289359374998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45933.289359374998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45933.289359374998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45933.289359374998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45933.289359374998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45933.289359374998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45933.289359374998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45933.289359374998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45933.289359374998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45933.289359374998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45933.289359374998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45933.289359374998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45933.289359374998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45933.289359374998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45933.289359374998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45933.289359374998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45933.289359374998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45933.289359374998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45933.289359374998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45933.289359374998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45933.289359374998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45933.289359374998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45933.289359374998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45933.289359374998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45933.289359374998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45933.289359374998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45933.289359374998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45933.289359374998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45933.289359374998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45933.289359374998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45933.289359374998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45933.289359374998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45933.289359374998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45933.289359374998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45933.289359374998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45933.289359374998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45933.289359374998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45933.289359374998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45933.289359374998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45933.289359374998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45933.289359374998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45933.289359374998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45933.289359374998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45933.289359374998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45933.289359374998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45933.289359374998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45933.289359374998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45933.289359374998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45933.289359374998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45933.289359374998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45933.289359374998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45933.289359374998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45933.289359374998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45933.289359374998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45933.289359374998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45933.289359374998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45933.289359374998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45933.289359374998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45933.289359374998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45933.289359374998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45933.289359374998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45933.289359374998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45933.289359374998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45933.289359374998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45933.289359374998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45933.289359374998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45933.289359374998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45933.289359374998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45933.289359374998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45933.289359374998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45933.289359374998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45933.289359374998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45933.289359374998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45933.289359374998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45933.289359374998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45933.289359374998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45933.289359374998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45933.289359374998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45933.289359374998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45933.289359374998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45933.289359374998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45933.289359374998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45933.289359374998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45933.289359374998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45933.289359374998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45933.289359374998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45933.289359374998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45933.289359374998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45933.289359374998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45933.289359374998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45933.289359374998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45933.289359374998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45933.289359374998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45933.289359374998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45933.289359374998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45933.289359374998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45933.289359374998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45933.289359374998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45933.289359374998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45933.289359374998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45933.289359374998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45933.289359374998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45933.289359374998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45933.289359374998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45933.289359374998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45933.289359374998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45933.289359374998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45933.289359374998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45933.289359374998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45933.289359374998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45933.289359374998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45933.289359374998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45933.289359374998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45933.289359374998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45933.289359374998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45933.289359374998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45933.289359374998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45933.289359374998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45933.289359374998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45933.289359374998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45933.289359374998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45933.289359374998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45933.289359374998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45933.289359374998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45933.289359374998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45933.289359374998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45933.289359374998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45933.289359374998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45933.289359374998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45933.289359374998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45933.289359374998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45933.289359374998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45933.289359374998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45933.289359374998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45933.289359374998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45933.289359374998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45933.289359374998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45933.289359374998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45933.289359374998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45933.289359374998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45933.289359374998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45933.289359374998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45933.289359374998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45933.289359374998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45933.289359374998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45933.289359374998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45933.289359374998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45933.289359374998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45933.289359374998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45933.289359374998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45933.289359374998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45933.289359374998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45933.289359374998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45933.289359374998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45933.289359374998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45933.289359374998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45933.289359374998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45933.289359374998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45933.289359374998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45933.289359374998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45933.289359374998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45933.289359374998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45933.289359374998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45933.289359374998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45933.289359374998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45933.289359374998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45933.289359374998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45933.289359374998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45933.289359374998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45933.289359374998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45933.289359374998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45933.289359374998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45933.289359374998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45933.289359374998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45933.289359374998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45933.289359374998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45933.289359374998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45933.289359374998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45933.289359374998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45933.289359374998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45933.289359374998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45933.289359374998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45933.289359374998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45933.289359374998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45933.289359374998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45933.289359374998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45933.289359374998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45933.289359374998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45933.289359374998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45933.289359374998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45933.289359374998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45933.289359374998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45933.289359374998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45933.289359374998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45933.289359374998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45933.289359374998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45933.289359374998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45933.289359374998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45933.289359374998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45933.289359374998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45933.289359374998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45933.289359374998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45933.289359374998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45933.289359374998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45933.289359374998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45933.289359374998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45933.289359374998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45933.289359374998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45933.289359374998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45933.289359374998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45933.289359374998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45933.289359374998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45933.289359374998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45933.289359374998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45933.289359374998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45933.289359374998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45933.289359374998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45933.289359374998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45933.289359374998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45933.289359374998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45933.289359374998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45933.289359374998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45933.289359374998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45933.289359374998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45933.289359374998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45933.289359374998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45933.289359374998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45933.289359374998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45933.289359374998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45933.289359374998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45933.289359374998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45933.289359374998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45933.289359374998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45933.289359374998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45933.289359374998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45933.289359374998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45933.289359374998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45933.289359374998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45933.289359374998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45933.289359374998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45933.289359374998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45933.289359374998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45933.289359374998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45933.289359374998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45933.289359374998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45933.289359374998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45933.289359374998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45933.289359374998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45933.289359374998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45933.289359374998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45933.289359374998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45933.289359374998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45933.289359374998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45933.289359374998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45933.289359374998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45933.289359374998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45933.289359374998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45933.289359374998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45933.289359374998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45933.289359374998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45933.289359374998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45933.289359374998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45933.289359374998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45933.289359374998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45933.289359374998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45933.289359374998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45933.289359374998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45933.289359374998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45933.289359374998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45933.289359374998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45933.289359374998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45933.289359374998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45933.289359374998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45933.289359374998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45933.289359374998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45933.289359374998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45933.289359374998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45933.289359374998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45933.289359374998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45933.289359374998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45933.289359374998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45933.289359374998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45933.289359374998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45933.289359374998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45933.289359374998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45933.289359374998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45933.289359374998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45933.289359374998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45933.289359374998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45933.289359374998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45933.289359374998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45933.289359374998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45933.289359374998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45933.289359374998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45933.289359374998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45933.289359374998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45933.289359374998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45933.289359374998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45933.289359374998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45933.289359374998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45933.289359374998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45933.289359374998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45933.289359374998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45933.289359374998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45933.289359374998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45933.289359374998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45933.289359374998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45933.289359374998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45933.289359374998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45933.289359374998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45933.289359374998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45933.289359374998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45933.289359374998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45933.289359374998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45933.289359374998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45933.289359374998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45933.289359374998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45933.289359374998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45933.289359374998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45933.289359374998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45933.289359374998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45933.289359374998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45933.289359374998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45933.289359374998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45933.289359374998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45933.289359374998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45933.289359374998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45933.289359374998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45933.289359374998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45933.289359374998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45933.289359374998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45933.289359374998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45933.289359374998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45933.289359374998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45933.289359374998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45933.289359374998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45933.289359374998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45933.289359374998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45933.289359374998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45933.289359374998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45933.289359374998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45933.289359374998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45933.289359374998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45933.289359374998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45933.289359374998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45933.289359374998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45933.289359374998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45933.289359374998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45933.289359374998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45933.289359374998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45933.289359374998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45933.289359374998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45933.289359374998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45933.289359374998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45933.289359374998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45933.289359374998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45933.289359374998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45933.289359374998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45933.289359374998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45933.289359374998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45933.289359374998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45933.289359374998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45933.289359374998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45933.289359374998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45933.289359374998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45933.289359374998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45933.289359374998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45933.289359374998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45933.289359374998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45933.289359374998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45933.289359374998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45933.289359374998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45933.289359374998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45933.289359374998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45933.289359374998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45933.289359374998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45933.289359374998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45933.289359374998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45933.289359374998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45933.289359374998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45933.289359374998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45933.289359374998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45933.289359374998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45933.289359374998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45933.289359374998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45933.289359374998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45933.289359374998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45933.289359374998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45933.289359374998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45933.289359374998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45933.289359374998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45933.289359374998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45933.289359374998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45933.289359374998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45933.289359374998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45933.289359374998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45933.289359374998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45933.289359374998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45933.289359374998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45933.289359374998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45933.289359374998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45933.289359374998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45933.289359374998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45933.289359374998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45933.289359374998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45933.289359374998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45933.289359374998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45933.289359374998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45933.289359374998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45933.289359374998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45933.289359374998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45933.289359374998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45933.289359374998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45933.289359374998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45933.289359374998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45933.289359374998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45933.289359374998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45933.289359374998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45933.289359374998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45933.289359374998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45933.289359374998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45933.289359374998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45933.289359374998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45933.289359374998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45933.289359374998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45933.289359374998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45933.289359374998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45933.289359374998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45933.289359374998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45933.289359374998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45933.289359374998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45933.289359374998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45933.289359374998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45933.289359374998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45933.289359374998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45933.289359374998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45933.289359374998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45933.289359374998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45933.289359374998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45933.289359374998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45933.289359374998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45933.289359374998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45933.289359374998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45933.289359374998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45933.289359374998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45933.289359374998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45933.289359374998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45933.289359374998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45933.289359374998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45933.289359374998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45933.289359374998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45933.289359374998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45933.289359374998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45933.289359374998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45933.289359374998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45933.289359374998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45933.289359374998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45933.289359374998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45933.289359374998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45933.289359374998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45933.289359374998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45933.289359374998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45933.289359374998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45933.289359374998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45933.289359374998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45933.289359374998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45933.289359374998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45933.289359374998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45933.289359374998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45933.289359374998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45933.289359374998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45933.289359374998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45933.289359374998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45933.289359374998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45933.289359374998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45933.289359374998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45933.289359374998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45933.289359374998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45933.289359374998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45933.289359374998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45933.289359374998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45933.289359374998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45933.289359374998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45933.289359374998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45933.289359374998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45933.289359374998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45933.289359374998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45933.289359374998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45933.289359374998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45933.289359374998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45933.289359374998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45933.289359374998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45933.289359374998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45933.289359374998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45933.289359374998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45933.289359374998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45933.289359374998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45933.289359374998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45933.289359374998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45933.289359374998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45933.289359374998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45933.289359374998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45933.289359374998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45933.289359374998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45933.289359374998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45933.289359374998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45933.289359374998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45933.289359374998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45933.289359374998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45933.289359374998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45933.289359374998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45933.289359374998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45933.289359374998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45933.289359374998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45933.289359374998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45933.289359374998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45933.289359374998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45933.289359374998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45933.289359374998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45933.289359374998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45933.289359374998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45933.289359374998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45933.289359374998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45933.289359374998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45933.289359374998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45933.289359374998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45933.289359374998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45933.289359374998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45933.289359374998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45933.289359374998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45933.289359374998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45933.289359374998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45933.289359374998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45933.289359374998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45933.289359374998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45933.289359374998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45933.289359374998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45933.289359374998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45933.289359374998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45933.289359374998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45933.289359374998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45933.289359374998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45933.289359374998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45933.289359374998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45933.289359374998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45933.289359374998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45933.289359374998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45933.289359374998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45933.289359374998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45933.289359374998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45933.289359374998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45933.289359374998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45933.289359374998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45933.289359374998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45933.289359374998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45933.289359374998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45933.289359374998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45933.289359374998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45933.289359374998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45933.289359374998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45933.289359374998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45933.289359374998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45933.289359374998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45933.289359374998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45933.289359374998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45933.289359374998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45933.289359374998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45933.289359374998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45933.289359374998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45933.289359374998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45933.289359374998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45933.289359374998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45933.289359374998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45933.289359374998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45933.289359374998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45933.289359374998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45933.289359374998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45933.289359374998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45933.289359374998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45933.289359374998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45933.289359374998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45933.289359374998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45933.289359374998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45933.289359374998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45933.289359374998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45933.289359374998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45933.289359374998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45933.289359374998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45933.289359374998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45933.289359374998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45933.289359374998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45933.289359374998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45933.289359374998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45933.289359374998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45933.289359374998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45933.289359374998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45933.289359374998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45933.289359374998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45933.289359374998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45933.289359374998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45933.289359374998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45933.289359374998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45933.289359374998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45933.289359374998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45933.289359374998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45933.289359374998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45933.289359374998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45933.289359374998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45933.289359374998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45933.289359374998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45933.289359374998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45933.289359374998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45933.289359374998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45933.289359374998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45933.289359374998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45933.289359374998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45933.289359374998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45933.289359374998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45933.289359374998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45933.289359374998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45933.289359374998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45933.289359374998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45933.289359374998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45933.289359374998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45933.289359374998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45933.289359374998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45933.289359374998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45933.289359374998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45933.289359374998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45933.289359374998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45933.289359374998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45933.289359374998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45933.289359374998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45933.289359374998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45933.289359374998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45933.289359374998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45933.289359374998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45933.289359374998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45933.289359374998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45933.289359374998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45933.289359374998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45933.289359374998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45933.289359374998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45933.289359374998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45933.289359374998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45933.289359374998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45933.289359374998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45933.289359374998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45933.289359374998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45933.289359374998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45933.289359374998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45933.289359374998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45933.289359374998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45933.289359374998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45933.289359374998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45933.289359374998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45933.289359374998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45933.289359374998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45933.289359374998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45933.289359374998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45933.289359374998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45933.289359374998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45933.289359374998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45933.289359374998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45933.289359374998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45933.289359374998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45933.289359374998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45933.289359374998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45933.289359374998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45933.289359374998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45933.289359374998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45933.289359374998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45933.289359374998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45933.289359374998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45933.289359374998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45933.289359374998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45933.289359374998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45933.289359374998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45933.289359374998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45933.289359374998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45933.289359374998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45933.289359374998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45933.289359374998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45933.289359374998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45933.289359374998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45933.289359374998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45933.289359374998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45933.289359374998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45933.289359374998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45933.289359374998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45933.289359374998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45933.289359374998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45933.289359374998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45933.289359374998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45933.289359374998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45933.289359374998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45933.289359374998</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45933.289359374998</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45933.289359374998</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45933.289359374998</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45933.289359374998</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45933.289359374998</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45933.289359374998</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45933.289359374998</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45933.289359374998</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45933.289359374998</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45933.289359374998</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45933.289359374998</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45933.289359374998</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45933.289359374998</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45933.289359374998</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45933.289359374998</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tabSelected="1" workbookViewId="0">
      <selection activeCell="K8" sqref="K8"/>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229.80864178240154</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2.3990815972210839</v>
      </c>
      <c r="H3" s="113">
        <v>45930.847372685188</v>
      </c>
      <c r="I3" s="110" t="str">
        <f>IFERROR(VLOOKUP(D3,DB!A:F,6,0),"")</f>
        <v>SCECO</v>
      </c>
      <c r="J3" s="110" t="str">
        <f>IFERROR(VLOOKUP(D3,DB!A:G,7,0),"")</f>
        <v>In progress</v>
      </c>
      <c r="K3" s="115" t="s">
        <v>39060</v>
      </c>
      <c r="L3" s="107" t="str">
        <f>IFERROR(VLOOKUP(D3,DB!A:I,9,0),"")</f>
        <v>Latis</v>
      </c>
    </row>
    <row r="4" spans="1:16" ht="29.25" customHeight="1">
      <c r="A4" s="110" t="s">
        <v>39061</v>
      </c>
      <c r="B4" s="110" t="str">
        <f>IFERROR(VLOOKUP(D4,DB!A:K,11,0),"")</f>
        <v>R4</v>
      </c>
      <c r="C4" s="111">
        <v>1</v>
      </c>
      <c r="D4" s="107" t="s">
        <v>39062</v>
      </c>
      <c r="E4" s="112" t="s">
        <v>38964</v>
      </c>
      <c r="F4" s="113">
        <v>45933.049016203702</v>
      </c>
      <c r="G4" s="114">
        <f ca="1">IFERROR(NOW()-F4,"")</f>
        <v>0.24034317129553529</v>
      </c>
      <c r="H4" s="113">
        <v>45932.794976851852</v>
      </c>
      <c r="I4" s="110" t="str">
        <f>IFERROR(VLOOKUP(D4,DB!A:F,6,0),"")</f>
        <v>SCECO</v>
      </c>
      <c r="J4" s="110" t="str">
        <f>IFERROR(VLOOKUP(D4,DB!A:G,7,0),"")</f>
        <v>Vandalized+Vandalized</v>
      </c>
      <c r="K4" s="115" t="s">
        <v>39063</v>
      </c>
      <c r="L4" s="107" t="str">
        <f>IFERROR(VLOOKUP(D4,DB!A:I,9,0),"")</f>
        <v>Latis</v>
      </c>
    </row>
    <row r="5" spans="1:16" ht="15" customHeight="1">
      <c r="A5" s="110"/>
      <c r="B5" s="110" t="str">
        <f>IFERROR(VLOOKUP(D5,DB!A:K,11,0),"")</f>
        <v/>
      </c>
      <c r="C5" s="111"/>
      <c r="D5" s="107"/>
      <c r="E5" s="112"/>
      <c r="F5" s="113"/>
      <c r="G5" s="114">
        <f ca="1">IFERROR(NOW()-F5,"")</f>
        <v>45933.289359374998</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45933.289359374998</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45933.289359374998</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45933.289359374998</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45933.289359374998</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45933.289359374998</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45933.289359374998</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45933.289359374998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45933.289359374998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45933.289359374998</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45933.289359374998</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45933.289359374998</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45933.289359374998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45933.289359374998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45933.289359374998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45933.289359374998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45933.289359374998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45933.289359374998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45933.289359374998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45933.289359374998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45933.289359374998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45933.289359374998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45933.289359374998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45933.289359374998</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45933.289359374998</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45933.289359374998</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45933.289359374998</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45933.289359374998</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45933.289359374998</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45933.289359374998</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45933.289359374998</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45933.289359374998</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45933.289359374998</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45933.289359374998</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45933.289359374998</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45933.289359374998</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45933.289359374998</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45933.289359374998</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45933.289359374998</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45933.289359374998</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45933.289359374998</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45933.289359374998</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45933.289359374998</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45933.289359374998</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45933.289359374998</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45933.289359374998</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45933.289359374998</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45933.289359374998</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45933.289359374998</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45933.289359374998</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45933.289359374998</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45933.289359374998</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45933.289359374998</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45933.289359374998</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45933.289359374998</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45933.289359374998</v>
      </c>
      <c r="H60" s="113"/>
      <c r="I60" s="110" t="str">
        <f>IFERROR(VLOOKUP(D60,DB!A:F,6,0),"")</f>
        <v/>
      </c>
      <c r="J60" s="110" t="str">
        <f>IFERROR(VLOOKUP(D60,DB!A:G,7,0),"")</f>
        <v/>
      </c>
      <c r="K60" s="115"/>
      <c r="L60" s="107" t="str">
        <f>IFERROR(VLOOKUP(D60,DB!A:I,9,0),"")</f>
        <v/>
      </c>
    </row>
  </sheetData>
  <dataValidations count="2">
    <dataValidation allowBlank="1" showInputMessage="1" showErrorMessage="1" sqref="E1" xr:uid="{A4F81451-56CC-4543-9497-104C4E44EE4B}"/>
    <dataValidation type="list" allowBlank="1" showInputMessage="1" showErrorMessage="1" sqref="E2:E6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39064</v>
      </c>
      <c r="B2" s="37" t="str">
        <f>IFERROR(VLOOKUP(D2,DB!A:K,11,0),"")</f>
        <v>R5</v>
      </c>
      <c r="C2" s="37">
        <v>3</v>
      </c>
      <c r="D2" s="37" t="s">
        <v>36000</v>
      </c>
      <c r="E2" s="37" t="s">
        <v>38964</v>
      </c>
      <c r="F2" s="38">
        <v>45891.832060185188</v>
      </c>
      <c r="G2" s="39">
        <f t="shared" ref="G2" ca="1" si="0">IFERROR(NOW()-F2,"-")</f>
        <v>41.457299189809419</v>
      </c>
      <c r="H2" s="38">
        <v>45891.790393518517</v>
      </c>
      <c r="I2" s="37" t="str">
        <f>IFERROR(VLOOKUP(D2,DB!A:F,6,0),"")</f>
        <v>Generator-SG</v>
      </c>
      <c r="J2" s="37" t="str">
        <f>IFERROR(VLOOKUP(D2,DB!A:G,7,0),"")</f>
        <v>Vandalized</v>
      </c>
      <c r="K2" s="37" t="s">
        <v>39065</v>
      </c>
      <c r="L2" s="37" t="str">
        <f>IFERROR(VLOOKUP(D2,DB!A:I,9,0),"")</f>
        <v>Latis</v>
      </c>
      <c r="M2" s="136"/>
    </row>
    <row r="3" spans="1:13" ht="30.75">
      <c r="A3" s="37" t="s">
        <v>39066</v>
      </c>
      <c r="B3" s="37" t="str">
        <f>IFERROR(VLOOKUP(D3,DB!A:K,11,0),"")</f>
        <v>R5</v>
      </c>
      <c r="C3" s="37">
        <v>1</v>
      </c>
      <c r="D3" s="37" t="s">
        <v>31295</v>
      </c>
      <c r="E3" s="37" t="s">
        <v>39043</v>
      </c>
      <c r="F3" s="38">
        <v>45926.188877314817</v>
      </c>
      <c r="G3" s="39">
        <f ca="1">IFERROR(NOW()-F3,"-")</f>
        <v>7.1004820601810934</v>
      </c>
      <c r="H3" s="38">
        <v>45926.158159722225</v>
      </c>
      <c r="I3" s="37" t="str">
        <f>IFERROR(VLOOKUP(D3,DB!A:F,6,0),"")</f>
        <v>SCECO</v>
      </c>
      <c r="J3" s="37" t="str">
        <f>IFERROR(VLOOKUP(D3,DB!A:G,7,0),"")</f>
        <v>Good</v>
      </c>
      <c r="K3" s="37" t="s">
        <v>39067</v>
      </c>
      <c r="L3" s="37" t="str">
        <f>IFERROR(VLOOKUP(D3,DB!A:I,9,0),"")</f>
        <v>Latis</v>
      </c>
      <c r="M3" s="136"/>
    </row>
    <row r="4" spans="1:13" ht="15">
      <c r="A4" s="37"/>
      <c r="B4" s="37" t="str">
        <f>IFERROR(VLOOKUP(D4,DB!A:K,11,0),"")</f>
        <v/>
      </c>
      <c r="C4" s="37"/>
      <c r="D4" s="137"/>
      <c r="E4" s="37"/>
      <c r="F4" s="38"/>
      <c r="G4" s="39">
        <f ca="1">IFERROR(NOW()-F4,"-")</f>
        <v>45933.289359374998</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45933.289359374998</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45933.289359374998</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45933.289359374998</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45933.289359374998</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45933.289359374998</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45933.289359374998</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45933.289359374998</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45933.289359374998</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45933.289359374998</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45933.289359374998</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45933.289359374998</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45933.289359374998</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45933.289359374998</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45933.289359374998</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45933.289359374998</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45933.289359374998</v>
      </c>
      <c r="H20" s="38"/>
      <c r="I20" s="37" t="str">
        <f>IFERROR(VLOOKUP(D20,DB!A:F,6,0),"")</f>
        <v/>
      </c>
      <c r="J20" s="37" t="str">
        <f>IFERROR(VLOOKUP(D20,DB!A:G,7,0),"")</f>
        <v/>
      </c>
      <c r="K20" s="37"/>
      <c r="L20" s="37" t="str">
        <f>IFERROR(VLOOKUP(D20,DB!A:I,9,0),"")</f>
        <v/>
      </c>
      <c r="M20" s="136"/>
    </row>
    <row r="21" spans="1:13" ht="15">
      <c r="A21" s="37"/>
      <c r="B21" s="37" t="str">
        <f>IFERROR(VLOOKUP(D21,DB!A:K,11,0),"")</f>
        <v/>
      </c>
      <c r="C21" s="37"/>
      <c r="D21"/>
      <c r="E21" s="37"/>
      <c r="F21" s="38"/>
      <c r="G21" s="39">
        <f ca="1">IFERROR(NOW()-F21,"-")</f>
        <v>45933.289359374998</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45933.289359374998</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45933.289359374998</v>
      </c>
      <c r="H23" s="38"/>
      <c r="I23" s="37" t="str">
        <f>IFERROR(VLOOKUP(D23,DB!A:F,6,0),"")</f>
        <v/>
      </c>
      <c r="J23" s="37" t="str">
        <f>IFERROR(VLOOKUP(D23,DB!A:G,7,0),"")</f>
        <v/>
      </c>
      <c r="K23" s="37"/>
      <c r="L23" s="37" t="str">
        <f>IFERROR(VLOOKUP(D23,DB!A:I,9,0),"")</f>
        <v/>
      </c>
      <c r="M23" s="136"/>
    </row>
    <row r="24" spans="1:13" ht="15.75">
      <c r="A24" s="37"/>
      <c r="B24" s="37" t="str">
        <f>IFERROR(VLOOKUP(D24,DB!A:K,11,0),"")</f>
        <v/>
      </c>
      <c r="C24" s="37"/>
      <c r="D24" s="141"/>
      <c r="E24" s="37"/>
      <c r="F24" s="38"/>
      <c r="G24" s="39">
        <f ca="1">IFERROR(NOW()-F24,"-")</f>
        <v>45933.289359374998</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45933.289359374998</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45933.289359374998</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45933.289359374998</v>
      </c>
      <c r="H27" s="38"/>
      <c r="I27" s="37" t="str">
        <f>IFERROR(VLOOKUP(D27,DB!A:F,6,0),"")</f>
        <v/>
      </c>
      <c r="J27" s="37" t="str">
        <f>IFERROR(VLOOKUP(D27,DB!A:G,7,0),"")</f>
        <v/>
      </c>
      <c r="K27" s="37"/>
      <c r="L27" s="37" t="str">
        <f>IFERROR(VLOOKUP(D27,DB!A:I,9,0),"")</f>
        <v/>
      </c>
      <c r="M27" s="136"/>
    </row>
    <row r="28" spans="1:13" ht="15.75">
      <c r="A28" s="37"/>
      <c r="B28" s="37" t="str">
        <f>IFERROR(VLOOKUP(D28,DB!A:K,11,0),"")</f>
        <v/>
      </c>
      <c r="C28" s="37"/>
      <c r="D28" s="141"/>
      <c r="E28" s="37"/>
      <c r="F28" s="38"/>
      <c r="G28" s="39">
        <f ca="1">IFERROR(NOW()-F28,"-")</f>
        <v>45933.289359374998</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45933.289359374998</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45933.289359374998</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45933.289359374998</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45933.289359374998</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45933.289359374998</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45933.289359374998</v>
      </c>
      <c r="H34" s="38"/>
      <c r="I34" s="37" t="str">
        <f>IFERROR(VLOOKUP(D34,DB!A:F,6,0),"")</f>
        <v/>
      </c>
      <c r="J34" s="37" t="str">
        <f>IFERROR(VLOOKUP(D34,DB!A:G,7,0),"")</f>
        <v/>
      </c>
      <c r="K34" s="37"/>
      <c r="L34" s="37" t="str">
        <f>IFERROR(VLOOKUP(D34,DB!A:I,9,0),"")</f>
        <v/>
      </c>
      <c r="M34" s="136"/>
    </row>
    <row r="35" spans="1:13" ht="15">
      <c r="A35" s="92"/>
      <c r="B35" s="92" t="str">
        <f>IFERROR(VLOOKUP(D35,DB!A:K,11,0),"")</f>
        <v/>
      </c>
      <c r="C35" s="92"/>
      <c r="D35" s="92"/>
      <c r="E35" s="92"/>
      <c r="F35" s="134"/>
      <c r="G35" s="135">
        <f ca="1">IFERROR(NOW()-F35,"-")</f>
        <v>45933.289359374998</v>
      </c>
      <c r="H35" s="134"/>
      <c r="I35" s="92" t="str">
        <f>IFERROR(VLOOKUP(D35,DB!A:F,6,0),"")</f>
        <v/>
      </c>
      <c r="J35" s="92" t="str">
        <f>IFERROR(VLOOKUP(D35,DB!A:G,7,0),"")</f>
        <v/>
      </c>
      <c r="K35" s="92"/>
      <c r="L35" s="92" t="str">
        <f>IFERROR(VLOOKUP(D35,DB!A:I,9,0),"")</f>
        <v/>
      </c>
      <c r="M35" s="136"/>
    </row>
    <row r="36" spans="1:13" ht="15">
      <c r="A36" s="37"/>
      <c r="B36" s="37" t="str">
        <f>IFERROR(VLOOKUP(D36,DB!A:K,11,0),"")</f>
        <v/>
      </c>
      <c r="C36" s="37"/>
      <c r="D36" s="37"/>
      <c r="E36" s="37"/>
      <c r="F36" s="38"/>
      <c r="G36" s="39">
        <f ca="1">IFERROR(NOW()-F36,"-")</f>
        <v>45933.289359374998</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45933.289359374998</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45933.289359374998</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45933.289359374998</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45933.289359374998</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45933.289359374998</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45933.289359374998</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45933.289359374998</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45933.289359374998</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45933.289359374998</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45933.289359374998</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45933.289359374998</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45933.289359374998</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45933.289359374998</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45933.289359374998</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45933.289359374998</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45933.289359374998</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45933.289359374998</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45933.289359374998</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45933.289359374998</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45933.289359374998</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45933.289359374998</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45933.289359374998</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45933.289359374998</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45933.289359374998</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45933.289359374998</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45933.289359374998</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45933.289359374998</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45933.289359374998</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45933.289359374998</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45933.289359374998</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45933.289359374998</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45933.289359374998</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45933.289359374998</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45933.289359374998</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45933.289359374998</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45933.289359374998</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45933.289359374998</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45933.289359374998</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45933.289359374998</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45933.289359374998</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45933.289359374998</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45933.289359374998</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45933.289359374998</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45933.289359374998</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45933.289359374998</v>
      </c>
      <c r="H81" s="38"/>
      <c r="I81" s="37" t="str">
        <f>IFERROR(VLOOKUP(D81,DB!A:F,6,0),"")</f>
        <v/>
      </c>
      <c r="J81" s="37" t="str">
        <f>IFERROR(VLOOKUP(D81,DB!A:G,7,0),"")</f>
        <v/>
      </c>
      <c r="K81" s="37"/>
      <c r="L81" s="37" t="str">
        <f>IFERROR(VLOOKUP(D81,DB!A:I,9,0),"")</f>
        <v/>
      </c>
      <c r="M81" s="136"/>
    </row>
    <row r="82" spans="1:13" ht="15">
      <c r="A82" s="92"/>
      <c r="B82" s="92" t="str">
        <f>IFERROR(VLOOKUP(D82,DB!A:K,11,0),"")</f>
        <v/>
      </c>
      <c r="C82" s="92"/>
      <c r="D82" s="92"/>
      <c r="E82" s="92"/>
      <c r="F82" s="134"/>
      <c r="G82" s="135">
        <f ca="1">IFERROR(NOW()-F82,"-")</f>
        <v>45933.289359374998</v>
      </c>
      <c r="H82" s="134"/>
      <c r="I82" s="92" t="str">
        <f>IFERROR(VLOOKUP(D82,DB!A:F,6,0),"")</f>
        <v/>
      </c>
      <c r="J82" s="92" t="str">
        <f>IFERROR(VLOOKUP(D82,DB!A:G,7,0),"")</f>
        <v/>
      </c>
      <c r="K82" s="92"/>
      <c r="L82" s="92" t="str">
        <f>IFERROR(VLOOKUP(D82,DB!A:I,9,0),"")</f>
        <v/>
      </c>
      <c r="M82" s="136"/>
    </row>
    <row r="83" spans="1:13" ht="15">
      <c r="A83" s="92"/>
      <c r="B83" s="92" t="str">
        <f>IFERROR(VLOOKUP(D83,DB!A:K,11,0),"")</f>
        <v/>
      </c>
      <c r="C83" s="92"/>
      <c r="D83" s="92"/>
      <c r="E83" s="92"/>
      <c r="F83" s="134"/>
      <c r="G83" s="135">
        <f ca="1">IFERROR(NOW()-F83,"-")</f>
        <v>45933.289359374998</v>
      </c>
      <c r="H83" s="134"/>
      <c r="I83" s="92" t="str">
        <f>IFERROR(VLOOKUP(D83,DB!A:F,6,0),"")</f>
        <v/>
      </c>
      <c r="J83" s="92" t="str">
        <f>IFERROR(VLOOKUP(D83,DB!A:G,7,0),"")</f>
        <v/>
      </c>
      <c r="K83" s="92"/>
      <c r="L83" s="92" t="str">
        <f>IFERROR(VLOOKUP(D83,DB!A:I,9,0),"")</f>
        <v/>
      </c>
    </row>
    <row r="84" spans="1:13" ht="15">
      <c r="A84" s="37"/>
      <c r="B84" s="37" t="str">
        <f>IFERROR(VLOOKUP(D84,DB!A:K,11,0),"")</f>
        <v/>
      </c>
      <c r="C84" s="37"/>
      <c r="D84" s="37"/>
      <c r="E84" s="37"/>
      <c r="F84" s="38"/>
      <c r="G84" s="39">
        <f ca="1">IFERROR(NOW()-F84,"-")</f>
        <v>45933.289359374998</v>
      </c>
      <c r="H84" s="38"/>
      <c r="I84" s="37" t="str">
        <f>IFERROR(VLOOKUP(D84,DB!A:F,6,0),"")</f>
        <v/>
      </c>
      <c r="J84" s="37" t="str">
        <f>IFERROR(VLOOKUP(D84,DB!A:G,7,0),"")</f>
        <v/>
      </c>
      <c r="K84" s="37"/>
      <c r="L84" s="37" t="str">
        <f>IFERROR(VLOOKUP(D84,DB!A:I,9,0),"")</f>
        <v/>
      </c>
    </row>
    <row r="85" spans="1:13" ht="15">
      <c r="A85" s="37"/>
      <c r="B85" s="37" t="str">
        <f>IFERROR(VLOOKUP(D85,DB!A:K,11,0),"")</f>
        <v/>
      </c>
      <c r="C85" s="37"/>
      <c r="D85" s="37"/>
      <c r="E85" s="37"/>
      <c r="F85" s="38"/>
      <c r="G85" s="39">
        <f ca="1">IFERROR(NOW()-F85,"-")</f>
        <v>45933.289359374998</v>
      </c>
      <c r="H85" s="38"/>
      <c r="I85" s="37" t="str">
        <f>IFERROR(VLOOKUP(D85,DB!A:F,6,0),"")</f>
        <v/>
      </c>
      <c r="J85" s="37" t="str">
        <f>IFERROR(VLOOKUP(D85,DB!A:G,7,0),"")</f>
        <v/>
      </c>
      <c r="K85" s="37"/>
      <c r="L85" s="37" t="str">
        <f>IFERROR(VLOOKUP(D85,DB!A:I,9,0),"")</f>
        <v/>
      </c>
    </row>
    <row r="86" spans="1:13" ht="15">
      <c r="A86" s="37"/>
      <c r="B86" s="37" t="str">
        <f>IFERROR(VLOOKUP(D86,DB!A:K,11,0),"")</f>
        <v/>
      </c>
      <c r="C86" s="37"/>
      <c r="D86" s="37"/>
      <c r="E86" s="37"/>
      <c r="F86" s="38"/>
      <c r="G86" s="39">
        <f ca="1">IFERROR(NOW()-F86,"-")</f>
        <v>45933.289359374998</v>
      </c>
      <c r="H86" s="38"/>
      <c r="I86" s="37" t="str">
        <f>IFERROR(VLOOKUP(D86,DB!A:F,6,0),"")</f>
        <v/>
      </c>
      <c r="J86" s="37" t="str">
        <f>IFERROR(VLOOKUP(D86,DB!A:G,7,0),"")</f>
        <v/>
      </c>
      <c r="K86" s="37"/>
      <c r="L86" s="37" t="str">
        <f>IFERROR(VLOOKUP(D86,DB!A:I,9,0),"")</f>
        <v/>
      </c>
    </row>
    <row r="87" spans="1:13" ht="15">
      <c r="A87" s="37"/>
      <c r="B87" s="37" t="str">
        <f>IFERROR(VLOOKUP(D87,DB!A:K,11,0),"")</f>
        <v/>
      </c>
      <c r="C87" s="37"/>
      <c r="D87" s="37"/>
      <c r="E87" s="37"/>
      <c r="F87" s="38"/>
      <c r="G87" s="39">
        <f ca="1">IFERROR(NOW()-F87,"-")</f>
        <v>45933.289359374998</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45933.289359374998</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45933.289359374998</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45933.289359374998</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45933.289359374998</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45933.289359374998</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45933.289359374998</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45933.289359374998</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45933.289359374998</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45933.289359374998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45933.289359374998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45933.289359374998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45933.289359374998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45933.289359374998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45933.289359374998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45933.289359374998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45933.289359374998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45933.289359374998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45933.289359374998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45933.289359374998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45933.289359374998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45933.289359374998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45933.289359374998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45933.289359374998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45933.289359374998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45933.289359374998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45933.289359374998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45933.289359374998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45933.289359374998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45933.289359374998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45933.289359374998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45933.289359374998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45933.289359374998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45933.289359374998</v>
      </c>
      <c r="H120" s="38"/>
      <c r="I120" s="37" t="str">
        <f>IFERROR(VLOOKUP(D120,DB!A:F,6,0),"")</f>
        <v/>
      </c>
      <c r="J120" s="37" t="str">
        <f>IFERROR(VLOOKUP(D120,DB!A:G,7,0),"")</f>
        <v/>
      </c>
      <c r="K120" s="37"/>
      <c r="L120" s="37" t="str">
        <f>IFERROR(VLOOKUP(D120,DB!A:I,9,0),"")</f>
        <v/>
      </c>
    </row>
    <row r="121" spans="1:12" ht="15">
      <c r="A121" s="92"/>
      <c r="B121" s="92" t="str">
        <f>IFERROR(VLOOKUP(D121,DB!A:K,11,0),"")</f>
        <v/>
      </c>
      <c r="C121" s="92"/>
      <c r="D121" s="92"/>
      <c r="E121" s="92"/>
      <c r="F121" s="134"/>
      <c r="G121" s="135">
        <f ca="1">IFERROR(NOW()-F121,"-")</f>
        <v>45933.289359374998</v>
      </c>
      <c r="H121" s="134"/>
      <c r="I121" s="92" t="str">
        <f>IFERROR(VLOOKUP(D121,DB!A:F,6,0),"")</f>
        <v/>
      </c>
      <c r="J121" s="92" t="str">
        <f>IFERROR(VLOOKUP(D121,DB!A:G,7,0),"")</f>
        <v/>
      </c>
      <c r="K121" s="92"/>
      <c r="L121" s="92" t="str">
        <f>IFERROR(VLOOKUP(D121,DB!A:I,9,0),"")</f>
        <v/>
      </c>
    </row>
    <row r="122" spans="1:12" ht="15">
      <c r="A122" s="37"/>
      <c r="B122" s="37" t="str">
        <f>IFERROR(VLOOKUP(D122,DB!A:K,11,0),"")</f>
        <v/>
      </c>
      <c r="C122" s="37"/>
      <c r="D122" s="37"/>
      <c r="E122" s="37"/>
      <c r="F122" s="38"/>
      <c r="G122" s="39">
        <f ca="1">IFERROR(NOW()-F122,"-")</f>
        <v>45933.289359374998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45933.289359374998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45933.289359374998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45933.289359374998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45933.289359374998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45933.289359374998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45933.289359374998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45933.289359374998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45933.289359374998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45933.289359374998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45933.289359374998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45933.289359374998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45933.289359374998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45933.289359374998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45933.289359374998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45933.289359374998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45933.289359374998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45933.289359374998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45933.289359374998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45933.289359374998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45933.289359374998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45933.289359374998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45933.289359374998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45933.289359374998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45933.289359374998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45933.289359374998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45933.289359374998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45933.289359374998</v>
      </c>
      <c r="H149" s="38"/>
      <c r="I149" s="37" t="str">
        <f>IFERROR(VLOOKUP(D149,DB!A:F,6,0),"")</f>
        <v/>
      </c>
      <c r="J149" s="37" t="str">
        <f>IFERROR(VLOOKUP(D149,DB!A:G,7,0),"")</f>
        <v/>
      </c>
      <c r="K149" s="37"/>
      <c r="L149" s="37" t="str">
        <f>IFERROR(VLOOKUP(D149,DB!A:I,9,0),"")</f>
        <v/>
      </c>
    </row>
    <row r="150" spans="1:12" ht="15">
      <c r="A150" s="92"/>
      <c r="B150" s="92" t="str">
        <f>IFERROR(VLOOKUP(D150,DB!A:K,11,0),"")</f>
        <v/>
      </c>
      <c r="C150" s="92"/>
      <c r="D150" s="92"/>
      <c r="E150" s="92"/>
      <c r="F150" s="134"/>
      <c r="G150" s="135">
        <f ca="1">IFERROR(NOW()-F150,"-")</f>
        <v>45933.289359374998</v>
      </c>
      <c r="H150" s="134"/>
      <c r="I150" s="92" t="str">
        <f>IFERROR(VLOOKUP(D150,DB!A:F,6,0),"")</f>
        <v/>
      </c>
      <c r="J150" s="92" t="str">
        <f>IFERROR(VLOOKUP(D150,DB!A:G,7,0),"")</f>
        <v/>
      </c>
      <c r="K150" s="92"/>
      <c r="L150" s="92" t="str">
        <f>IFERROR(VLOOKUP(D150,DB!A:I,9,0),"")</f>
        <v/>
      </c>
    </row>
    <row r="151" spans="1:12" ht="15">
      <c r="A151" s="37"/>
      <c r="B151" s="37" t="str">
        <f>IFERROR(VLOOKUP(D151,DB!A:K,11,0),"")</f>
        <v/>
      </c>
      <c r="C151" s="37"/>
      <c r="D151" s="37"/>
      <c r="E151" s="37"/>
      <c r="F151" s="38"/>
      <c r="G151" s="39">
        <f ca="1">IFERROR(NOW()-F151,"-")</f>
        <v>45933.289359374998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45933.289359374998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45933.289359374998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45933.289359374998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45933.289359374998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45933.289359374998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45933.289359374998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45933.289359374998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45933.289359374998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45933.289359374998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45933.289359374998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45933.289359374998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45933.289359374998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45933.289359374998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45933.289359374998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45933.289359374998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45933.289359374998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45933.289359374998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45933.289359374998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45933.289359374998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45933.289359374998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45933.289359374998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45933.289359374998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45933.289359374998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45933.289359374998</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45933.289359374998</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45933.289359374998</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45933.289359374998</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45933.289359374998</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45933.289359374998</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45933.289359374998</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45933.289359374998</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45933.289359374998</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45933.289359374998</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45933.289359374998</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45933.289359374998</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45933.289359374998</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45933.289359374998</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45933.289359374998</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45933.289359374998</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45933.289359374998</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45933.289359374998</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45933.289359374998</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45933.289359374998</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45933.289359374998</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45933.289359374998</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45933.289359374998</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45933.289359374998</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45933.289359374998</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45933.289359374998</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45933.289359374998</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45933.289359374998</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45933.289359374998</v>
      </c>
      <c r="H203" s="38"/>
      <c r="I203" s="37" t="str">
        <f>IFERROR(VLOOKUP(D203,DB!A:F,6,0),"")</f>
        <v/>
      </c>
      <c r="J203" s="37" t="str">
        <f>IFERROR(VLOOKUP(D203,DB!A:G,7,0),"")</f>
        <v/>
      </c>
      <c r="K203" s="37"/>
      <c r="L203" s="37" t="str">
        <f>IFERROR(VLOOKUP(D203,DB!A:I,9,0),"")</f>
        <v/>
      </c>
    </row>
    <row r="204" spans="1:12" ht="15">
      <c r="A204" s="92"/>
      <c r="B204" s="92" t="str">
        <f>IFERROR(VLOOKUP(D204,DB!A:K,11,0),"")</f>
        <v/>
      </c>
      <c r="C204" s="92"/>
      <c r="D204" s="92"/>
      <c r="E204" s="92"/>
      <c r="F204" s="134"/>
      <c r="G204" s="135">
        <f ca="1">IFERROR(NOW()-F204,"-")</f>
        <v>45933.289359374998</v>
      </c>
      <c r="H204" s="134"/>
      <c r="I204" s="92" t="str">
        <f>IFERROR(VLOOKUP(D204,DB!A:F,6,0),"")</f>
        <v/>
      </c>
      <c r="J204" s="92" t="str">
        <f>IFERROR(VLOOKUP(D204,DB!A:G,7,0),"")</f>
        <v/>
      </c>
      <c r="K204" s="92"/>
      <c r="L204" s="92" t="str">
        <f>IFERROR(VLOOKUP(D204,DB!A:I,9,0),"")</f>
        <v/>
      </c>
    </row>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9" ht="15"/>
    <row r="460" ht="15"/>
    <row r="461" ht="15"/>
    <row r="462" ht="15"/>
    <row r="463" ht="15"/>
    <row r="464" ht="15"/>
    <row r="465" ht="15"/>
    <row r="466" ht="15"/>
    <row r="467" ht="15"/>
    <row r="468" ht="15"/>
    <row r="469" ht="15"/>
    <row r="470" ht="15"/>
    <row r="471" ht="15"/>
    <row r="472" ht="15"/>
    <row r="474" ht="15"/>
    <row r="475" ht="15"/>
    <row r="476" ht="15"/>
    <row r="477" ht="15"/>
    <row r="478" ht="15"/>
    <row r="479" ht="15"/>
    <row r="481" ht="15"/>
    <row r="482" ht="15"/>
    <row r="483" ht="15"/>
    <row r="484" ht="15"/>
    <row r="485" ht="15"/>
    <row r="486" ht="15"/>
    <row r="487" ht="15"/>
    <row r="488"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3" ht="15"/>
    <row r="524" ht="15"/>
    <row r="525" ht="15"/>
    <row r="526" ht="15"/>
    <row r="527" ht="15"/>
    <row r="528" ht="15"/>
    <row r="529" ht="15"/>
    <row r="530" ht="15"/>
    <row r="531" ht="15"/>
    <row r="532" ht="15"/>
    <row r="534" ht="15"/>
    <row r="535" ht="15"/>
    <row r="536" ht="15"/>
    <row r="539" ht="15"/>
    <row r="540" ht="15"/>
    <row r="541" ht="15"/>
    <row r="54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4" ht="15"/>
    <row r="855" ht="15"/>
    <row r="856" ht="15"/>
    <row r="857" ht="15"/>
    <row r="858" ht="15"/>
    <row r="859" ht="15"/>
    <row r="863" ht="15"/>
    <row r="864" ht="15"/>
    <row r="874" ht="15"/>
    <row r="879" ht="15"/>
    <row r="890" ht="15"/>
    <row r="891" ht="15"/>
    <row r="898" ht="15"/>
    <row r="899" ht="15"/>
    <row r="903" ht="15"/>
    <row r="904" ht="15"/>
    <row r="905" ht="15"/>
    <row r="912" ht="15"/>
    <row r="913" ht="15"/>
    <row r="914" ht="15"/>
    <row r="915" ht="15"/>
    <row r="917" ht="15"/>
    <row r="918" ht="15"/>
    <row r="919" ht="15"/>
    <row r="922" ht="15"/>
    <row r="923" ht="15"/>
    <row r="924" ht="15"/>
    <row r="925" ht="15"/>
    <row r="927" ht="15"/>
    <row r="928" ht="15"/>
    <row r="929" ht="15"/>
    <row r="930" ht="15"/>
    <row r="931" ht="15"/>
    <row r="932" ht="15"/>
    <row r="934" ht="15"/>
    <row r="935" ht="15"/>
    <row r="937" ht="15"/>
    <row r="938" ht="15"/>
    <row r="940" ht="15"/>
    <row r="941" ht="15"/>
    <row r="942" ht="15"/>
    <row r="944" ht="15"/>
    <row r="945" ht="15"/>
    <row r="946" ht="15"/>
    <row r="947" ht="15"/>
    <row r="948" ht="15"/>
    <row r="952" ht="15"/>
    <row r="953" ht="15"/>
    <row r="954" ht="15"/>
    <row r="955" ht="15"/>
    <row r="958" ht="15"/>
    <row r="959" ht="15"/>
    <row r="962" ht="15"/>
    <row r="1003" ht="15"/>
    <row r="1004" ht="15"/>
    <row r="1007" ht="15"/>
    <row r="1008" ht="15"/>
    <row r="1015" ht="15"/>
    <row r="1016" ht="15"/>
    <row r="1019" ht="15"/>
    <row r="1021" ht="15"/>
    <row r="1023" ht="15"/>
    <row r="1024" ht="15"/>
    <row r="1025" ht="15"/>
    <row r="1028" ht="15"/>
    <row r="1029" ht="15"/>
    <row r="1031" ht="15"/>
    <row r="1034" ht="15"/>
    <row r="1035" ht="15"/>
    <row r="1037" ht="15"/>
    <row r="1038" ht="15"/>
    <row r="1039" ht="15"/>
    <row r="1040" ht="15"/>
    <row r="1041" ht="15"/>
    <row r="1044" ht="15"/>
    <row r="1045" ht="15"/>
    <row r="1046" ht="15"/>
    <row r="1047" ht="15"/>
    <row r="1048" ht="15"/>
    <row r="1049" ht="15"/>
    <row r="1051" ht="15"/>
    <row r="1053" ht="15"/>
    <row r="1055" ht="15"/>
    <row r="1056" ht="15"/>
    <row r="1057" ht="15"/>
    <row r="1059" ht="15"/>
    <row r="1060" ht="15"/>
    <row r="1061" ht="15"/>
    <row r="1062" ht="15"/>
    <row r="1063" ht="15"/>
    <row r="1064" ht="15"/>
    <row r="1065" ht="15"/>
    <row r="1067" ht="15"/>
    <row r="1068" ht="15"/>
    <row r="1069" ht="15"/>
    <row r="1074" ht="15"/>
    <row r="1075" ht="15"/>
    <row r="1079" ht="15"/>
    <row r="1080" ht="15"/>
    <row r="1081" ht="15"/>
    <row r="1084" ht="15"/>
    <row r="1086" ht="15"/>
    <row r="1090" ht="15"/>
    <row r="1094" ht="15"/>
    <row r="1100" ht="15"/>
    <row r="1101" ht="15"/>
    <row r="1103" ht="15"/>
    <row r="1104" ht="15"/>
    <row r="1106" ht="15"/>
    <row r="1109" ht="15"/>
    <row r="1110" ht="15"/>
    <row r="1112" ht="15"/>
    <row r="1114" ht="15"/>
    <row r="1116" ht="15"/>
    <row r="1118" ht="15"/>
    <row r="1119" ht="15"/>
    <row r="1120" ht="15"/>
    <row r="1122" ht="15"/>
    <row r="1123" ht="15"/>
    <row r="1124" ht="15"/>
    <row r="1125" ht="15"/>
    <row r="1128" ht="15"/>
    <row r="1302" ht="15"/>
    <row r="1303" ht="15"/>
    <row r="1313" ht="15"/>
    <row r="1314" ht="15"/>
    <row r="1315" ht="15"/>
    <row r="1321" ht="15"/>
    <row r="1322" ht="15"/>
    <row r="1323" ht="15"/>
    <row r="1324" ht="15"/>
    <row r="1326" ht="15"/>
    <row r="1329" ht="15"/>
    <row r="1330" ht="15"/>
    <row r="1331" ht="15"/>
    <row r="1332" ht="15"/>
    <row r="1334" ht="15"/>
    <row r="1335" ht="15"/>
    <row r="1337" ht="15"/>
    <row r="1338" ht="15"/>
    <row r="1339" ht="15"/>
    <row r="1340" ht="15"/>
    <row r="1342" ht="15"/>
    <row r="1343" ht="15"/>
    <row r="1344" ht="15"/>
    <row r="1347" ht="15"/>
    <row r="1348" ht="15"/>
    <row r="1351" ht="15"/>
    <row r="1352" ht="15"/>
    <row r="1353" ht="15"/>
    <row r="1354" ht="15"/>
    <row r="1355" ht="15"/>
    <row r="1356" ht="15"/>
    <row r="1357" ht="15"/>
    <row r="1358" ht="15"/>
    <row r="1360" ht="15"/>
    <row r="1362" ht="15"/>
    <row r="1363" ht="15"/>
    <row r="1364" ht="15"/>
    <row r="1367" ht="15"/>
    <row r="1377" ht="15"/>
    <row r="1380" ht="15"/>
    <row r="1381" ht="15"/>
    <row r="1385" ht="15"/>
    <row r="1389" ht="15"/>
    <row r="1392" ht="15"/>
    <row r="1394" ht="15"/>
  </sheetData>
  <dataValidations count="2">
    <dataValidation allowBlank="1" showInputMessage="1" showErrorMessage="1" sqref="E1" xr:uid="{920C6338-E771-4DAE-8C89-92A9093EA4DE}"/>
    <dataValidation type="list" allowBlank="1" showInputMessage="1" showErrorMessage="1" sqref="E2:E20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0"/>
  <sheetViews>
    <sheetView workbookViewId="0">
      <selection activeCell="E4" sqref="E4"/>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39068</v>
      </c>
      <c r="B2" s="137" t="s">
        <v>5398</v>
      </c>
      <c r="C2" s="137">
        <v>1</v>
      </c>
      <c r="D2" s="137" t="s">
        <v>32861</v>
      </c>
      <c r="E2" s="137" t="s">
        <v>39069</v>
      </c>
      <c r="F2" s="138">
        <v>45929.14371527778</v>
      </c>
      <c r="G2" s="139">
        <f ca="1">IFERROR(NOW()-F2,"-")</f>
        <v>4.1456440972178825</v>
      </c>
      <c r="H2" s="137">
        <v>45929.455266203702</v>
      </c>
      <c r="I2" s="137" t="str">
        <f>IFERROR(VLOOKUP(D2,DB!A:F,6,0),"")</f>
        <v>SCECO</v>
      </c>
      <c r="J2" s="137" t="str">
        <f>IFERROR(VLOOKUP(D2,DB!A:G,7,0),"")</f>
        <v>In progress</v>
      </c>
      <c r="K2" s="137" t="s">
        <v>39070</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39071</v>
      </c>
      <c r="B3" s="137" t="s">
        <v>5398</v>
      </c>
      <c r="C3" s="137">
        <v>1</v>
      </c>
      <c r="D3" s="137" t="s">
        <v>34463</v>
      </c>
      <c r="E3" s="137" t="s">
        <v>39069</v>
      </c>
      <c r="F3" s="138">
        <v>45926.772847222222</v>
      </c>
      <c r="G3" s="139">
        <f ca="1">IFERROR(NOW()-F3,"-")</f>
        <v>6.516512152775249</v>
      </c>
      <c r="H3" s="137">
        <v>45927.449074074102</v>
      </c>
      <c r="I3" s="137" t="str">
        <f>IFERROR(VLOOKUP(D3,DB!A:F,6,0),"")</f>
        <v>SCECO</v>
      </c>
      <c r="J3" s="137" t="str">
        <f>IFERROR(VLOOKUP(D3,DB!A:G,7,0),"")</f>
        <v>Weak</v>
      </c>
      <c r="K3" s="137" t="s">
        <v>39070</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39072</v>
      </c>
      <c r="B4" s="137" t="s">
        <v>5398</v>
      </c>
      <c r="C4" s="137">
        <v>1</v>
      </c>
      <c r="D4" s="137" t="s">
        <v>33408</v>
      </c>
      <c r="E4" s="137" t="s">
        <v>38964</v>
      </c>
      <c r="F4" s="138">
        <v>45932.818645833337</v>
      </c>
      <c r="G4" s="139">
        <f ca="1">IFERROR(NOW()-F4,"-")</f>
        <v>0.47071354166109813</v>
      </c>
      <c r="H4" s="138">
        <v>45931.969363425924</v>
      </c>
      <c r="I4" s="137" t="str">
        <f>IFERROR(VLOOKUP(D4,DB!A:F,6,0),"")</f>
        <v>SCECO</v>
      </c>
      <c r="J4" s="137" t="str">
        <f>IFERROR(VLOOKUP(D4,DB!A:G,7,0),"")</f>
        <v>Dead</v>
      </c>
      <c r="K4" s="137" t="s">
        <v>39070</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39073</v>
      </c>
      <c r="B5" s="137" t="str">
        <f>IFERROR(VLOOKUP(D5,DB!A:K,11,0),"")</f>
        <v>R6</v>
      </c>
      <c r="C5" s="137">
        <v>1</v>
      </c>
      <c r="D5" s="137" t="s">
        <v>33684</v>
      </c>
      <c r="E5" s="137" t="s">
        <v>39069</v>
      </c>
      <c r="F5" s="140">
        <v>45933.122523148151</v>
      </c>
      <c r="G5" s="139">
        <f ca="1">IFERROR(NOW()-F5,"-")</f>
        <v>0.1668362268464989</v>
      </c>
      <c r="H5" s="140">
        <v>45933.215115740742</v>
      </c>
      <c r="I5" s="137" t="str">
        <f>IFERROR(VLOOKUP(D5,DB!A:F,6,0),"")</f>
        <v>SCECO</v>
      </c>
      <c r="J5" s="137" t="str">
        <f>IFERROR(VLOOKUP(D5,DB!A:G,7,0),"")</f>
        <v>Weak</v>
      </c>
      <c r="K5" s="137" t="s">
        <v>39074</v>
      </c>
      <c r="L5" s="137" t="str">
        <f>IFERROR(VLOOKUP(D5,DB!A:I,9,0),"")</f>
        <v>Latis</v>
      </c>
    </row>
    <row r="6" spans="1:16383" ht="31.5" customHeight="1">
      <c r="A6" s="121"/>
      <c r="B6" s="137" t="str">
        <f>IFERROR(VLOOKUP(D6,DB!A:K,11,0),"")</f>
        <v/>
      </c>
      <c r="C6" s="137"/>
      <c r="D6" s="137"/>
      <c r="E6" s="137"/>
      <c r="F6" s="140"/>
      <c r="G6" s="139">
        <f ca="1">IFERROR(NOW()-F6,"-")</f>
        <v>45933.289359374998</v>
      </c>
      <c r="H6" s="140"/>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40"/>
      <c r="G7" s="139">
        <f ca="1">IFERROR(NOW()-F7,"-")</f>
        <v>45933.289359374998</v>
      </c>
      <c r="H7" s="140"/>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45933.289359374998</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45933.289359374998</v>
      </c>
      <c r="H9" s="137"/>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45933.289359374998</v>
      </c>
      <c r="H10" s="137"/>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37"/>
      <c r="G11" s="137">
        <f ca="1">IFERROR(NOW()-F11,"-")</f>
        <v>45933.289359374998</v>
      </c>
      <c r="H11" s="137"/>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37"/>
      <c r="G12" s="137">
        <f ca="1">IFERROR(NOW()-F12,"-")</f>
        <v>45933.289359374998</v>
      </c>
      <c r="H12" s="137"/>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37"/>
      <c r="G13" s="137">
        <f ca="1">IFERROR(NOW()-F13,"-")</f>
        <v>45933.289359374998</v>
      </c>
      <c r="H13" s="137"/>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37"/>
      <c r="G14" s="137">
        <f ca="1">IFERROR(NOW()-F14,"-")</f>
        <v>45933.289359374998</v>
      </c>
      <c r="H14" s="137"/>
      <c r="I14" s="137" t="str">
        <f>IFERROR(VLOOKUP(D14,DB!A:F,6,0),"")</f>
        <v/>
      </c>
      <c r="J14" s="137" t="str">
        <f>IFERROR(VLOOKUP(D14,DB!A:G,7,0),"")</f>
        <v/>
      </c>
      <c r="K14" s="137"/>
      <c r="L14" s="137" t="str">
        <f>IFERROR(VLOOKUP(D14,DB!A:I,9,0),"")</f>
        <v/>
      </c>
    </row>
    <row r="15" spans="1:16383" ht="31.5" customHeight="1">
      <c r="A15" s="121"/>
      <c r="B15" s="120" t="str">
        <f>IFERROR(VLOOKUP(D15,DB!A:K,11,0),"")</f>
        <v/>
      </c>
      <c r="C15" s="122"/>
      <c r="D15" s="120"/>
      <c r="E15" s="123"/>
      <c r="F15" s="124"/>
      <c r="G15" s="89">
        <f ca="1">IFERROR(NOW()-F15,"-")</f>
        <v>45933.289359374998</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45933.289359374998</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45933.289359374998</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45933.289359374998</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45933.289359374998</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45933.289359374998</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45933.289359374998</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45933.289359374998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45933.289359374998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45933.289359374998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45933.289359374998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45933.289359374998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45933.289359374998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45933.289359374998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45933.289359374998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45933.289359374998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45933.289359374998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45933.289359374998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45933.289359374998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45933.289359374998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45933.289359374998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45933.289359374998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45933.289359374998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45933.289359374998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45933.289359374998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45933.289359374998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45933.289359374998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45933.289359374998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45933.289359374998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45933.289359374998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45933.289359374998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45933.289359374998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45933.289359374998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45933.289359374998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45933.289359374998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45933.289359374998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45933.289359374998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45933.289359374998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45933.289359374998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45933.289359374998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45933.289359374998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45933.289359374998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45933.289359374998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45933.289359374998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45933.289359374998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45933.289359374998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45933.289359374998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45933.289359374998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45933.289359374998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45933.289359374998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45933.289359374998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45933.289359374998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45933.289359374998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45933.289359374998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45933.289359374998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45933.289359374998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45933.289359374998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45933.289359374998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45933.289359374998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45933.289359374998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45933.289359374998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45933.289359374998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45933.289359374998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45933.289359374998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45933.289359374998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45933.289359374998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45933.289359374998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45933.289359374998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45933.289359374998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45933.289359374998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45933.289359374998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45933.289359374998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45933.289359374998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45933.289359374998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45933.289359374998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45933.289359374998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45933.289359374998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45933.289359374998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45933.289359374998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45933.289359374998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45933.289359374998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45933.289359374998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45933.289359374998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45933.289359374998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45933.289359374998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45933.289359374998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45933.289359374998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45933.289359374998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45933.289359374998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45933.289359374998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45933.289359374998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45933.289359374998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45933.289359374998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45933.289359374998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45933.289359374998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45933.289359374998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45933.289359374998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45933.289359374998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45933.289359374998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45933.289359374998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45933.289359374998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45933.289359374998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45933.289359374998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45933.289359374998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45933.289359374998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45933.289359374998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45933.289359374998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45933.289359374998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45933.289359374998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45933.289359374998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45933.289359374998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45933.289359374998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45933.289359374998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45933.289359374998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45933.289359374998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45933.289359374998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45933.289359374998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45933.289359374998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45933.289359374998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45933.289359374998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45933.289359374998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45933.289359374998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45933.289359374998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45933.289359374998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45933.289359374998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45933.289359374998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45933.289359374998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45933.289359374998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45933.289359374998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45933.289359374998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45933.289359374998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45933.289359374998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45933.289359374998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45933.289359374998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45933.289359374998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45933.289359374998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45933.289359374998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45933.289359374998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45933.289359374998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45933.289359374998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45933.289359374998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45933.289359374998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45933.289359374998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45933.289359374998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45933.289359374998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45933.289359374998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45933.289359374998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45933.289359374998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45933.289359374998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45933.289359374998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45933.289359374998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45933.289359374998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45933.289359374998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45933.289359374998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45933.289359374998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45933.289359374998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45933.289359374998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45933.289359374998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45933.289359374998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45933.289359374998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45933.289359374998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45933.289359374998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45933.289359374998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45933.289359374998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45933.289359374998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45933.289359374998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45933.289359374998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45933.289359374998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45933.289359374998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45933.289359374998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45933.289359374998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45933.289359374998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45933.289359374998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45933.289359374998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45933.289359374998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45933.289359374998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45933.289359374998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45933.289359374998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45933.289359374998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45933.289359374998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45933.289359374998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45933.289359374998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45933.289359374998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45933.289359374998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45933.289359374998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45933.289359374998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45933.289359374998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45933.289359374998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45933.289359374998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45933.289359374998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45933.289359374998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45933.289359374998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45933.289359374998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45933.289359374998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45933.289359374998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45933.289359374998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45933.289359374998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45933.289359374998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45933.289359374998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45933.289359374998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45933.289359374998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45933.289359374998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45933.289359374998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45933.289359374998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45933.289359374998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45933.289359374998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45933.289359374998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45933.289359374998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45933.289359374998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45933.289359374998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45933.289359374998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45933.289359374998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45933.289359374998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45933.289359374998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45933.289359374998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45933.289359374998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45933.289359374998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45933.289359374998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45933.289359374998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45933.289359374998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45933.289359374998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45933.289359374998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45933.289359374998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45933.289359374998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45933.289359374998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45933.289359374998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45933.289359374998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45933.289359374998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45933.289359374998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45933.289359374998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45933.289359374998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45933.289359374998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45933.289359374998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45933.289359374998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45933.289359374998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45933.289359374998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45933.289359374998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45933.289359374998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45933.289359374998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45933.289359374998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45933.289359374998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45933.289359374998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45933.289359374998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45933.289359374998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45933.289359374998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45933.289359374998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45933.289359374998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45933.289359374998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45933.289359374998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45933.289359374998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45933.289359374998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45933.289359374998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45933.289359374998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45933.289359374998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45933.289359374998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45933.289359374998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45933.289359374998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45933.289359374998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45933.289359374998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45933.289359374998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45933.289359374998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45933.289359374998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45933.289359374998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45933.289359374998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45933.289359374998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45933.289359374998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45933.289359374998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45933.289359374998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45933.289359374998</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45933.289359374998</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45933.289359374998</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45933.289359374998</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45933.289359374998</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45933.289359374998</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45933.289359374998</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45933.289359374998</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45933.289359374998</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45933.289359374998</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45933.289359374998</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45933.289359374998</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45933.289359374998</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45933.289359374998</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45933.289359374998</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45933.289359374998</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45933.289359374998</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45933.289359374998</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45933.289359374998</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45933.289359374998</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45933.289359374998</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45933.289359374998</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45933.289359374998</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45933.289359374998</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45933.289359374998</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45933.289359374998</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45933.289359374998</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45933.289359374998</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45933.289359374998</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45933.289359374998</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45933.289359374998</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45933.289359374998</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45933.289359374998</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45933.289359374998</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45933.289359374998</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45933.289359374998</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45933.289359374998</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45933.289359374998</v>
      </c>
      <c r="H320" s="124"/>
      <c r="I320" s="120" t="str">
        <f>IFERROR(VLOOKUP(D320,DB!A:F,6,0),"")</f>
        <v/>
      </c>
      <c r="J320" s="119" t="str">
        <f>IFERROR(VLOOKUP(D320,DB!A:G,7,0),"")</f>
        <v/>
      </c>
      <c r="K320" s="125"/>
      <c r="L320" s="126" t="str">
        <f>IFERROR(VLOOKUP(D320,DB!A:I,9,0),"")</f>
        <v/>
      </c>
    </row>
  </sheetData>
  <dataValidations count="2">
    <dataValidation allowBlank="1" showInputMessage="1" showErrorMessage="1" sqref="E1" xr:uid="{380493DB-286A-4683-AF55-C78F04945A49}"/>
    <dataValidation type="list" allowBlank="1" showInputMessage="1" showErrorMessage="1" sqref="E6:E32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2025-10-03T03:57:42Z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