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793" documentId="13_ncr:1_{F6CB121F-512D-4AA6-A0C1-0FB36C537598}" xr6:coauthVersionLast="47" xr6:coauthVersionMax="47" xr10:uidLastSave="{FB950D9A-C8C7-498C-A924-717246F2C40D}"/>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4"/>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<sst xmlns="http://schemas.openxmlformats.org/spreadsheetml/2006/main" count="178578" uniqueCount="39075">
  <si>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</si>
  <si>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</si>
  <si>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</si>
  <si>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</si>
  <si>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</si>
  <si>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</si>
  <si>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</si>
  <si>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</si>
  <si>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</si>
  <si>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</si>
  <si>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</si>
  <si>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</si>
  <si>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</si>
  <si>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</si>
  <si>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</si>
  <si>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</si>
  <si>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</si>
  <si>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</si>
  <si>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</si>
  <si>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</si>
  <si>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</si>
  <si>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</si>
  <si>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</si>
  <si>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</si>
  <si>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</si>
  <si>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</si>
  <si>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</si>
  <si>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</si>
  <si>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</si>
  <si>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</si>
  <si>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</si>
  <si>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</si>
  <si>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</si>
  <si>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</si>
  <si>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</si>
  <si>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</si>
  <si>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</si>
  <si>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</si>
  <si>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</si>
  <si>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</si>
  <si>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</si>
  <si>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</si>
  <si>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</si>
  <si>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</si>
  <si>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</si>
  <si>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</si>
  <si>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</si>
  <si>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</si>
  <si>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</si>
  <si>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</si>
  <si>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</si>
  <si>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</si>
  <si>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</si>
  <si>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</si>
  <si>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</si>
  <si>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</si>
  <si>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</si>
  <si>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</si>
  <si>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</si>
  <si>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</si>
  <si>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</si>
  <si>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</si>
  <si>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</si>
  <si>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</si>
  <si>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</si>
  <si>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</si>
  <si>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</si>
  <si>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</si>
  <si>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</si>
  <si>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</si>
  <si>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</si>
  <si>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</si>
  <si>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</si>
  <si>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</si>
  <si>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</si>
  <si>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</si>
  <si>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</si>
  <si>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</si>
  <si>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</si>
  <si>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</si>
  <si>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</si>
  <si>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</si>
  <si>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</si>
  <si>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</si>
  <si>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</si>
  <si>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</si>
  <si>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</si>
  <si>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</si>
  <si>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</si>
  <si>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</si>
  <si>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</si>
  <si>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</si>
  <si>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</si>
  <si>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</si>
  <si>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</si>
  <si>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</si>
  <si>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</si>
  <si>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</si>
  <si>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</si>
  <si>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</si>
  <si>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</si>
  <si>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</si>
  <si>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</si>
  <si>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</si>
  <si>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</si>
  <si>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</si>
  <si>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</si>
  <si>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</si>
  <si>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</si>
  <si>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</si>
  <si>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</si>
  <si>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</si>
  <si>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</si>
  <si>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</si>
  <si>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</si>
  <si>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</si>
  <si>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</si>
  <si>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</si>
  <si>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</si>
  <si>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</si>
  <si>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</si>
  <si>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</si>
  <si>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</si>
  <si>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</si>
  <si>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</si>
  <si>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</si>
  <si>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</si>
  <si>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</si>
  <si>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</si>
  <si>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</si>
  <si>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</si>
  <si>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</si>
  <si>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</si>
  <si>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</si>
  <si>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</si>
  <si>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</si>
  <si>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</si>
  <si>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</si>
  <si>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</si>
  <si>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</si>
  <si>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</si>
  <si>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</si>
  <si>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</si>
  <si>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</si>
  <si>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</si>
  <si>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</si>
  <si>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</si>
  <si>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</si>
  <si>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</si>
  <si>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</si>
  <si>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</si>
  <si>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</si>
  <si>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</si>
  <si>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</si>
  <si>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</si>
  <si>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</si>
  <si>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</si>
  <si>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</si>
  <si>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</si>
  <si>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</si>
  <si>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</si>
  <si>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</si>
  <si>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</si>
  <si>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</si>
  <si>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</si>
  <si>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</si>
  <si>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</si>
  <si>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</si>
  <si>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</si>
  <si>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</si>
  <si>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</si>
  <si>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</si>
  <si>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</si>
  <si>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</si>
  <si>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</si>
  <si>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</si>
  <si>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</si>
  <si>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</si>
  <si>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</si>
  <si>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</si>
  <si>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</si>
  <si>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</si>
  <si>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</si>
  <si>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</si>
  <si>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</si>
  <si>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</si>
  <si>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</si>
  <si>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</si>
  <si>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</si>
  <si>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</si>
  <si>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</si>
  <si>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</si>
  <si>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</si>
  <si>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</si>
  <si>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</si>
  <si>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</si>
  <si>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</si>
  <si>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</si>
  <si>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</si>
  <si>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</si>
  <si>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</si>
  <si>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</si>
  <si>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</si>
  <si>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</si>
  <si>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</si>
  <si>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</si>
  <si>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</si>
  <si>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</si>
  <si>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</si>
  <si>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</si>
  <si>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</si>
  <si>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</si>
  <si>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</si>
  <si>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</si>
  <si>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</si>
  <si>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</si>
  <si>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</si>
  <si>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</si>
  <si>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</si>
  <si>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</si>
  <si>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</si>
  <si>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</si>
  <si>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</si>
  <si>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</si>
  <si>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</si>
  <si>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</si>
  <si>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</si>
  <si>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</si>
  <si>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</si>
  <si>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</si>
  <si>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</si>
  <si>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</si>
  <si>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</si>
  <si>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</si>
  <si>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</si>
  <si>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</si>
  <si>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</si>
  <si>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</si>
  <si>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</si>
  <si>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</si>
  <si>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</si>
  <si>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</si>
  <si>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</si>
  <si>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</si>
  <si>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</si>
  <si>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</si>
  <si>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</si>
  <si>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</si>
  <si>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</si>
  <si>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</si>
  <si>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</si>
  <si>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</si>
  <si>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</si>
  <si>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</si>
  <si>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</si>
  <si>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</si>
  <si>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</si>
  <si>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</si>
  <si>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</si>
  <si>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</si>
  <si>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</si>
  <si>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</si>
  <si>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</si>
  <si>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</si>
  <si>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</si>
  <si>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</si>
  <si>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</si>
  <si>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</si>
  <si>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</si>
  <si>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</si>
  <si>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</si>
  <si>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</si>
  <si>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</si>
  <si>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</si>
  <si>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</si>
  <si>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</si>
  <si>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</si>
  <si>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</si>
  <si>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</si>
  <si>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</si>
  <si>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</si>
  <si>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</si>
  <si>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</si>
  <si>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</si>
  <si>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</si>
  <si>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</si>
  <si>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</si>
  <si>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</si>
  <si>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</si>
  <si>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</si>
  <si>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</si>
  <si>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</si>
  <si>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</si>
  <si>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</si>
  <si>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</si>
  <si>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</si>
  <si>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</si>
  <si>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</si>
  <si>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</si>
  <si>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</si>
  <si>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</si>
  <si>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</si>
  <si>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</si>
  <si>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</si>
  <si>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</si>
  <si>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</si>
  <si>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</si>
  <si>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</si>
  <si>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</si>
  <si>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</si>
  <si>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</si>
  <si>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</si>
  <si>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</si>
  <si>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</si>
  <si>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</si>
  <si>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</si>
  <si>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</si>
  <si>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</si>
  <si>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</si>
  <si>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</si>
  <si>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</si>
  <si>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</si>
  <si>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</si>
  <si>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</si>
  <si>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</si>
  <si>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</si>
  <si>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</si>
  <si>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</si>
  <si>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</si>
  <si>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</si>
  <si>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</si>
  <si>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</si>
  <si>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</si>
  <si>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</si>
  <si>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</si>
  <si>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</si>
  <si>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</si>
  <si>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</si>
  <si>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</si>
  <si>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</si>
  <si>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</si>
  <si>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</si>
  <si>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</si>
  <si>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</si>
  <si>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</si>
  <si>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</si>
  <si>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</si>
  <si>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</si>
  <si>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</si>
  <si>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</si>
  <si>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</si>
  <si>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</si>
  <si>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</si>
  <si>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</si>
  <si>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</si>
  <si>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</si>
  <si>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</si>
  <si>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</si>
  <si>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</si>
  <si>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</si>
  <si>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</si>
  <si>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</si>
  <si>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</si>
  <si>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</si>
  <si>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</si>
  <si>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</si>
  <si>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</si>
  <si>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</si>
  <si>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</si>
  <si>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</si>
  <si>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</si>
  <si>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</si>
  <si>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</si>
  <si>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</si>
  <si>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</si>
  <si>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</si>
  <si>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</si>
  <si>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</si>
  <si>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</si>
  <si>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</si>
  <si>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</si>
  <si>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</si>
  <si>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</si>
  <si>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</si>
  <si>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</si>
  <si>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</si>
  <si>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</si>
  <si>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</si>
  <si>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</si>
  <si>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</si>
  <si>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</si>
  <si>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</si>
  <si>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</si>
  <si>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</si>
  <si>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</si>
  <si>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</si>
  <si>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</si>
  <si>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</si>
  <si>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</si>
  <si>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</si>
  <si>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</si>
  <si>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</si>
  <si>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</si>
  <si>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</si>
  <si>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</si>
  <si>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</si>
  <si>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</si>
  <si>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</si>
  <si>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</si>
  <si>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</si>
  <si>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</si>
  <si>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</si>
  <si>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</si>
  <si>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</si>
  <si>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</si>
  <si>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</si>
  <si>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</si>
  <si>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</si>
  <si>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</si>
  <si>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</si>
  <si>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</si>
  <si>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</si>
  <si>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</si>
  <si>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</si>
  <si>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</si>
  <si>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</si>
  <si>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</si>
  <si>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</si>
  <si>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</si>
  <si>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</si>
  <si>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</si>
  <si>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</si>
  <si>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</si>
  <si>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</si>
  <si>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</si>
  <si>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</si>
  <si>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</si>
  <si>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</si>
  <si>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</si>
  <si>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</si>
  <si>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</si>
  <si>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</si>
  <si>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</si>
  <si>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</si>
  <si>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</si>
  <si>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</si>
  <si>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</si>
  <si>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</si>
  <si>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</si>
  <si>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</si>
  <si>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</si>
  <si>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</si>
  <si>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</si>
  <si>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</si>
  <si>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</si>
  <si>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</si>
  <si>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</si>
  <si>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</si>
  <si>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</si>
  <si>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</si>
  <si>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</si>
  <si>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</si>
  <si>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</si>
  <si>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</si>
  <si>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</si>
  <si>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</si>
  <si>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</si>
  <si>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</si>
  <si>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</si>
  <si>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</si>
  <si>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</si>
  <si>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</si>
  <si>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</si>
  <si>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</si>
  <si>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</si>
  <si>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</si>
  <si>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</si>
  <si>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</si>
  <si>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</si>
  <si>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</si>
  <si>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</si>
  <si>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</si>
  <si>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</si>
  <si>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</si>
  <si>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</si>
  <si>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</si>
  <si>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</si>
  <si>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</si>
  <si>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</si>
  <si>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</si>
  <si>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</si>
  <si>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</si>
  <si>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</si>
  <si>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</si>
  <si>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</si>
  <si>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</si>
  <si>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</si>
  <si>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</si>
  <si>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</si>
  <si>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</si>
  <si>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</si>
  <si>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</si>
  <si>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</si>
  <si>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</si>
  <si>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</si>
  <si>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</si>
  <si>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</si>
  <si>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</si>
  <si>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</si>
  <si>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</si>
  <si>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</si>
  <si>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</si>
  <si>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</si>
  <si>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</si>
  <si>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</si>
  <si>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</si>
  <si>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</si>
  <si>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</si>
  <si>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</si>
  <si>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</si>
  <si>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</si>
  <si>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</si>
  <si>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</si>
  <si>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</si>
  <si>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</si>
  <si>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</si>
  <si>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</si>
  <si>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</si>
  <si>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</si>
  <si>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</si>
  <si>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</si>
  <si>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</si>
  <si>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</si>
  <si>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</si>
  <si>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</si>
  <si>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</si>
  <si>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</si>
  <si>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</si>
  <si>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</si>
  <si>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</si>
  <si>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</si>
  <si>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</si>
  <si>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</si>
  <si>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</si>
  <si>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</si>
  <si>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</si>
  <si>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</si>
  <si>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</si>
  <si>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</si>
  <si>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</si>
  <si>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</si>
  <si>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</si>
  <si>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</si>
  <si>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</si>
  <si>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</si>
  <si>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</si>
  <si>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</si>
  <si>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</si>
  <si>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</si>
  <si>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</si>
  <si>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</si>
  <si>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</si>
  <si>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</si>
  <si>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</si>
  <si>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</si>
  <si>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</si>
  <si>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</si>
  <si>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</si>
  <si>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</si>
  <si>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</si>
  <si>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</si>
  <si>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</si>
  <si>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</si>
  <si>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</si>
  <si>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</si>
  <si>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</si>
  <si>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</si>
  <si>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</si>
  <si>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</si>
  <si>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</si>
  <si>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</si>
  <si>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</si>
  <si>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</si>
  <si>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</si>
  <si>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</si>
  <si>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</si>
  <si>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</si>
  <si>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</si>
  <si>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</si>
  <si>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</si>
  <si>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</si>
  <si>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</si>
  <si>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</si>
  <si>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</si>
  <si>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</si>
  <si>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</si>
  <si>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</si>
  <si>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</si>
  <si>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</si>
  <si>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</si>
  <si>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</si>
  <si>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</si>
  <si>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</si>
  <si>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</si>
  <si>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</si>
  <si>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</si>
  <si>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</si>
  <si>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</si>
  <si>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</si>
  <si>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</si>
  <si>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</si>
  <si>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</si>
  <si>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</si>
  <si>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</si>
  <si>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</si>
  <si>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</si>
  <si>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</si>
  <si>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</si>
  <si>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</si>
  <si>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</si>
  <si>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</si>
  <si>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</si>
  <si>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</si>
  <si>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</si>
  <si>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</si>
  <si>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</si>
  <si>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</si>
  <si>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</si>
  <si>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</si>
  <si>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</si>
  <si>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</si>
  <si>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</si>
  <si>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</si>
  <si>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</si>
  <si>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</si>
  <si>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</si>
  <si>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</si>
  <si>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</si>
  <si>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</si>
  <si>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</si>
  <si>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</si>
  <si>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</si>
  <si>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</si>
  <si>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</si>
  <si>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</si>
  <si>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</si>
  <si>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</si>
  <si>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</si>
  <si>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</si>
  <si>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</si>
  <si>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</si>
  <si>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</si>
  <si>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</si>
  <si>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</si>
  <si>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</si>
  <si>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</si>
  <si>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</si>
  <si>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</si>
  <si>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</si>
  <si>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</si>
  <si>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</si>
  <si>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</si>
  <si>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</si>
  <si>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</si>
  <si>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</si>
  <si>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</si>
  <si>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</si>
  <si>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</si>
  <si>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</si>
  <si>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</si>
  <si>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</si>
  <si>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</si>
  <si>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</si>
  <si>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</si>
  <si>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</si>
  <si>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</si>
  <si>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</si>
  <si>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</si>
  <si>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</si>
  <si>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</si>
  <si>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</si>
  <si>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</si>
  <si>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</si>
  <si>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</si>
  <si>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</si>
  <si>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</si>
  <si>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</si>
  <si>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</si>
  <si>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</si>
  <si>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</si>
  <si>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</si>
  <si>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</si>
  <si>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</si>
  <si>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</si>
  <si>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</si>
  <si>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</si>
  <si>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</si>
  <si>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</si>
  <si>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</si>
  <si>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</si>
  <si>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</si>
  <si>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</si>
  <si>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</si>
  <si>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</si>
  <si>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</si>
  <si>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</si>
  <si>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</si>
  <si>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</si>
  <si>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</si>
  <si>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</si>
  <si>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</si>
  <si>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</si>
  <si>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</si>
  <si>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</si>
  <si>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</si>
  <si>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</si>
  <si>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</si>
  <si>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</si>
  <si>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</si>
  <si>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</si>
  <si>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</si>
  <si>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</si>
  <si>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</si>
  <si>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</si>
  <si>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</si>
  <si>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</si>
  <si>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</si>
  <si>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</si>
  <si>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</si>
  <si>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</si>
  <si>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</si>
  <si>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</si>
  <si>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</si>
  <si>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</si>
  <si>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</si>
  <si>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</si>
  <si>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</si>
  <si>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</si>
  <si>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</si>
  <si>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</si>
  <si>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</si>
  <si>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</si>
  <si>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</si>
  <si>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</si>
  <si>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</si>
  <si>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</si>
  <si>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</si>
  <si>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</si>
  <si>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</si>
  <si>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</si>
  <si>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</si>
  <si>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</si>
  <si>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</si>
  <si>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</si>
  <si>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</si>
  <si>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</si>
  <si>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</si>
  <si>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</si>
  <si>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</si>
  <si>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</si>
  <si>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</si>
  <si>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</si>
  <si>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</si>
  <si>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</si>
  <si>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</si>
  <si>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</si>
  <si>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</si>
  <si>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</si>
  <si>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</si>
  <si>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</si>
  <si>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</si>
  <si>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</si>
  <si>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</si>
  <si>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</si>
  <si>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</si>
  <si>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</si>
  <si>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</si>
  <si>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</si>
  <si>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</si>
  <si>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</si>
  <si>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</si>
  <si>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</si>
  <si>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</si>
  <si>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</si>
  <si>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</si>
  <si>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</si>
  <si>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</si>
  <si>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</si>
  <si>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</si>
  <si>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</si>
  <si>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</si>
  <si>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</si>
  <si>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</si>
  <si>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</si>
  <si>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</si>
  <si>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</si>
  <si>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</si>
  <si>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</si>
  <si>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</si>
  <si>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</si>
  <si>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</si>
  <si>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</si>
  <si>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</si>
  <si>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</si>
  <si>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</si>
  <si>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</si>
  <si>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</si>
  <si>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</si>
  <si>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</si>
  <si>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</si>
  <si>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</si>
  <si>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</si>
  <si>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</si>
  <si>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</si>
  <si>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</si>
  <si>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</si>
  <si>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</si>
  <si>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</si>
  <si>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</si>
  <si>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</si>
  <si>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</si>
  <si>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</si>
  <si>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</si>
  <si>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</si>
  <si>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</si>
  <si>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</si>
  <si>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</si>
  <si>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</si>
  <si>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</si>
  <si>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</si>
  <si>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</si>
  <si>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</si>
  <si>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</si>
  <si>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</si>
  <si>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</si>
  <si>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</si>
  <si>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</si>
  <si>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</si>
  <si>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</si>
  <si>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</si>
  <si>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</si>
  <si>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</si>
  <si>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</si>
  <si>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</si>
  <si>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</si>
  <si>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</si>
  <si>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</si>
  <si>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</si>
  <si>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</si>
  <si>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</si>
  <si>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</si>
  <si>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</si>
  <si>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</si>
  <si>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</si>
  <si>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</si>
  <si>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</si>
  <si>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</si>
  <si>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</si>
  <si>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</si>
  <si>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</si>
  <si>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</si>
  <si>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</si>
  <si>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</si>
  <si>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</si>
  <si>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</si>
  <si>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</si>
  <si>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</si>
  <si>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</si>
  <si>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</si>
  <si>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</si>
  <si>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</si>
  <si>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</si>
  <si>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</si>
  <si>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</si>
  <si>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</si>
  <si>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</si>
  <si>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</si>
  <si>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</si>
  <si>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</si>
  <si>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</si>
  <si>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</si>
  <si>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</si>
  <si>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</si>
  <si>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</si>
  <si>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</si>
  <si>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</si>
  <si>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</si>
  <si>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</si>
  <si>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</si>
  <si>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</si>
  <si>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</si>
  <si>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</si>
  <si>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</si>
  <si>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</si>
  <si>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</si>
  <si>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</si>
  <si>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</si>
  <si>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</si>
  <si>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</si>
  <si>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</si>
  <si>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</si>
  <si>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</si>
  <si>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</si>
  <si>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</si>
  <si>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</si>
  <si>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</si>
  <si>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</si>
  <si>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</si>
  <si>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</si>
  <si>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</si>
  <si>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</si>
  <si>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</si>
  <si>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</si>
  <si>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</si>
  <si>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</si>
  <si>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</si>
  <si>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</si>
  <si>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</si>
  <si>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</si>
  <si>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</si>
  <si>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</si>
  <si>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</si>
  <si>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</si>
  <si>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</si>
  <si>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</si>
  <si>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</si>
  <si>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</si>
  <si>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</si>
  <si>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</si>
  <si>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</si>
  <si>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</si>
  <si>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</si>
  <si>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</si>
  <si>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</si>
  <si>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</si>
  <si>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</si>
  <si>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</si>
  <si>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</si>
  <si>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</si>
  <si>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</si>
  <si>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</si>
  <si>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</si>
  <si>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</si>
  <si>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</si>
  <si>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</si>
  <si>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</si>
  <si>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</si>
  <si>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</si>
  <si>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</si>
  <si>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</si>
  <si>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</si>
  <si>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</si>
  <si>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</si>
  <si>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</si>
  <si>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</si>
  <si>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</si>
  <si>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</si>
  <si>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</si>
  <si>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</si>
  <si>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</si>
  <si>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</si>
  <si>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</si>
  <si>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</si>
  <si>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</si>
  <si>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</si>
  <si>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</si>
  <si>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</si>
  <si>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</si>
  <si>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</si>
  <si>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</si>
  <si>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</si>
  <si>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</si>
  <si>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</si>
  <si>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</si>
  <si>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</si>
  <si>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</si>
  <si>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</si>
  <si>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</si>
  <si>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</si>
  <si>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</si>
  <si>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</si>
  <si>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</si>
  <si>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</si>
  <si>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</si>
  <si>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</si>
  <si>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</si>
  <si>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</si>
  <si>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</si>
  <si>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</si>
  <si>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</si>
  <si>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</si>
  <si>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</si>
  <si>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</si>
  <si>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</si>
  <si>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</si>
  <si>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</si>
  <si>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</si>
  <si>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</si>
  <si>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</si>
  <si>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</si>
  <si>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</si>
  <si>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</si>
  <si>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</si>
  <si>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</si>
  <si>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</si>
  <si>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</si>
  <si>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</si>
  <si>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</si>
  <si>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</si>
  <si>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</si>
  <si>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</si>
  <si>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</si>
  <si>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</si>
  <si>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</si>
  <si>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</si>
  <si>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</si>
  <si>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</si>
  <si>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</si>
  <si>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</si>
  <si>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</si>
  <si>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</si>
  <si>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</si>
  <si>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</si>
  <si>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</si>
  <si>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</si>
  <si>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</si>
  <si>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</si>
  <si>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</si>
  <si>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</si>
  <si>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</si>
  <si>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</si>
  <si>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</si>
  <si>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</si>
  <si>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</si>
  <si>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</si>
  <si>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</si>
  <si>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</si>
  <si>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</si>
  <si>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</si>
  <si>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</si>
  <si>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</si>
  <si>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</si>
  <si>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</si>
  <si>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</si>
  <si>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</si>
  <si>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</si>
  <si>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</si>
  <si>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</si>
  <si>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</si>
  <si>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</si>
  <si>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</si>
  <si>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</si>
  <si>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</si>
  <si>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</si>
  <si>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</si>
  <si>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</si>
  <si>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</si>
  <si>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</si>
  <si>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</si>
  <si>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</si>
  <si>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</si>
  <si>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</si>
  <si>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</si>
  <si>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</si>
  <si>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</si>
  <si>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</si>
  <si>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</si>
  <si>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</si>
  <si>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</si>
  <si>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</si>
  <si>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</si>
  <si>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</si>
  <si>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</si>
  <si>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</si>
  <si>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</si>
  <si>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</si>
  <si>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</si>
  <si>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</si>
  <si>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</si>
  <si>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</si>
  <si>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</si>
  <si>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</si>
  <si>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</si>
  <si>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</si>
  <si>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</si>
  <si>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</si>
  <si>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</si>
  <si>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</si>
  <si>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</si>
  <si>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</si>
  <si>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</si>
  <si>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</si>
  <si>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</si>
  <si>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</si>
  <si>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</si>
  <si>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</si>
  <si>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</si>
  <si>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</si>
  <si>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</si>
  <si>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</si>
  <si>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</si>
  <si>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</si>
  <si>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</si>
  <si>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</si>
  <si>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</si>
  <si>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</si>
  <si>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</si>
  <si>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</si>
  <si>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</si>
  <si>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</si>
  <si>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</si>
  <si>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</si>
  <si>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</si>
  <si>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</si>
  <si>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</si>
  <si>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</si>
  <si>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</si>
  <si>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</si>
  <si>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</si>
  <si>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</si>
  <si>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</si>
  <si>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</si>
  <si>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</si>
  <si>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</si>
  <si>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</si>
  <si>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</si>
  <si>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</si>
  <si>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</si>
  <si>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</si>
  <si>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</si>
  <si>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</si>
  <si>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</si>
  <si>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</si>
  <si>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</si>
  <si>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</si>
  <si>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</si>
  <si>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</si>
  <si>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</si>
  <si>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</si>
  <si>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</si>
  <si>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</si>
  <si>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</si>
  <si>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</si>
  <si>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</si>
  <si>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</si>
  <si>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</si>
  <si>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</si>
  <si>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</si>
  <si>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</si>
  <si>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</si>
  <si>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</si>
  <si>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</si>
  <si>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</si>
  <si>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</si>
  <si>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</si>
  <si>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</si>
  <si>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</si>
  <si>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</si>
  <si>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</si>
  <si>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</si>
  <si>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</si>
  <si>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</si>
  <si>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</si>
  <si>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</si>
  <si>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</si>
  <si>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</si>
  <si>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</si>
  <si>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</si>
  <si>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</si>
  <si>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</si>
  <si>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</si>
  <si>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</si>
  <si>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</si>
  <si>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</si>
  <si>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</si>
  <si>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</si>
  <si>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</si>
  <si>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</si>
  <si>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</si>
  <si>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</si>
  <si>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</si>
  <si>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</si>
  <si>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</si>
  <si>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</si>
  <si>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</si>
  <si>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</si>
  <si>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</si>
  <si>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</si>
  <si>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</si>
  <si>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</si>
  <si>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</si>
  <si>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</si>
  <si>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</si>
  <si>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</si>
  <si>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</si>
  <si>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</si>
  <si>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</si>
  <si>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</si>
  <si>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</si>
  <si>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</si>
  <si>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</si>
  <si>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</si>
  <si>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</si>
  <si>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</si>
  <si>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</si>
  <si>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</si>
  <si>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</si>
  <si>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</si>
  <si>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</si>
  <si>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</si>
  <si>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</si>
  <si>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</si>
  <si>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</si>
  <si>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</si>
  <si>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</si>
  <si>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</si>
  <si>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</si>
  <si>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</si>
  <si>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</si>
  <si>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</si>
  <si>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</si>
  <si>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</si>
  <si>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</si>
  <si>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</si>
  <si>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</si>
  <si>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</si>
  <si>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</si>
  <si>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</si>
  <si>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</si>
  <si>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</si>
  <si>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</si>
  <si>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</si>
  <si>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</si>
  <si>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</si>
  <si>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</si>
  <si>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</si>
  <si>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</si>
  <si>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</si>
  <si>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</si>
  <si>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</si>
  <si>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</si>
  <si>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</si>
  <si>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</si>
  <si>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</si>
  <si>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</si>
  <si>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</si>
  <si>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</si>
  <si>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</si>
  <si>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</si>
  <si>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</si>
  <si>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</si>
  <si>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</si>
  <si>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</si>
  <si>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</si>
  <si>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</si>
  <si>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</si>
  <si>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</si>
  <si>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</si>
  <si>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</si>
  <si>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</si>
  <si>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</si>
  <si>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</si>
  <si>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</si>
  <si>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</si>
  <si>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</si>
  <si>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</si>
  <si>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</si>
  <si>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</si>
  <si>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</si>
  <si>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</si>
  <si>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</si>
  <si>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</si>
  <si>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</si>
  <si>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</si>
  <si>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</si>
  <si>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</si>
  <si>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</si>
  <si>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</si>
  <si>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</si>
  <si>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</si>
  <si>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</si>
  <si>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</si>
  <si>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</si>
  <si>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</si>
  <si>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</si>
  <si>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</si>
  <si>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</si>
  <si>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</si>
  <si>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</si>
  <si>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</si>
  <si>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</si>
  <si>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</si>
  <si>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</si>
  <si>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</si>
  <si>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</si>
  <si>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</si>
  <si>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</si>
  <si>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</si>
  <si>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</si>
  <si>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</si>
  <si>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</si>
  <si>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</si>
  <si>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</si>
  <si>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</si>
  <si>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</si>
  <si>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</si>
  <si>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</si>
  <si>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</si>
  <si>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</si>
  <si>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</si>
  <si>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</si>
  <si>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</si>
  <si>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</si>
  <si>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</si>
  <si>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</si>
  <si>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</si>
  <si>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</si>
  <si>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</si>
  <si>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</si>
  <si>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</si>
  <si>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</si>
  <si>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</si>
  <si>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</si>
  <si>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</si>
  <si>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</si>
  <si>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</si>
  <si>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</si>
  <si>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</si>
  <si>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</si>
  <si>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</si>
  <si>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</si>
  <si>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</si>
  <si>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</si>
  <si>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</si>
  <si>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</si>
  <si>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</si>
  <si>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</si>
  <si>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</si>
  <si>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</si>
  <si>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</si>
  <si>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</si>
  <si>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</si>
  <si>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</si>
  <si>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</si>
  <si>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</si>
  <si>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</si>
  <si>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</si>
  <si>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</si>
  <si>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</si>
  <si>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</si>
  <si>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</si>
  <si>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</si>
  <si>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</si>
  <si>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</si>
  <si>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</si>
  <si>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</si>
  <si>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</si>
  <si>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</si>
  <si>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</si>
  <si>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</si>
  <si>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</si>
  <si>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</si>
  <si>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</si>
  <si>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</si>
  <si>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</si>
  <si>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</si>
  <si>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</si>
  <si>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</si>
  <si>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</si>
  <si>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</si>
  <si>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</si>
  <si>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</si>
  <si>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</si>
  <si>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</si>
  <si>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</si>
  <si>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</si>
  <si>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</si>
  <si>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</si>
  <si>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</si>
  <si>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</si>
  <si>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</si>
  <si>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</si>
  <si>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</si>
  <si>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</si>
  <si>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</si>
  <si>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</si>
  <si>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</si>
  <si>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</si>
  <si>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</si>
  <si>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</si>
  <si>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</si>
  <si>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</si>
  <si>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</si>
  <si>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</si>
  <si>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</si>
  <si>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</si>
  <si>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</si>
  <si>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</si>
  <si>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</si>
  <si>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</si>
  <si>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</si>
  <si>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</si>
  <si>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</si>
  <si>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</si>
  <si>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</si>
  <si>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</si>
  <si>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</si>
  <si>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</si>
  <si>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</si>
  <si>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</si>
  <si>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</si>
  <si>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</si>
  <si>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</si>
  <si>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</si>
  <si>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</si>
  <si>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</si>
  <si>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</si>
  <si>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</si>
  <si>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</si>
  <si>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</si>
  <si>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</si>
  <si>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</si>
  <si>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</si>
  <si>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</si>
  <si>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</si>
  <si>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</si>
  <si>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</si>
  <si>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</si>
  <si>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</si>
  <si>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</si>
  <si>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</si>
  <si>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</si>
  <si>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</si>
  <si>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</si>
  <si>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</si>
  <si>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</si>
  <si>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</si>
  <si>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</si>
  <si>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</si>
  <si>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</si>
  <si>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</si>
  <si>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</si>
  <si>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</si>
  <si>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</si>
  <si>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</si>
  <si>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</si>
  <si>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</si>
  <si>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</si>
  <si>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</si>
  <si>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</si>
  <si>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</si>
  <si>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</si>
  <si>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</si>
  <si>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</si>
  <si>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</si>
  <si>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</si>
  <si>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</si>
  <si>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</si>
  <si>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</si>
  <si>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</si>
  <si>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</si>
  <si>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</si>
  <si>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</si>
  <si>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</si>
  <si>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</si>
  <si>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</si>
  <si>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</si>
  <si>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</si>
  <si>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</si>
  <si>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</si>
  <si>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</si>
  <si>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</si>
  <si>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</si>
  <si>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</si>
  <si>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</si>
  <si>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</si>
  <si>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</si>
  <si>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</si>
  <si>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</si>
  <si>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</si>
  <si>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</si>
  <si>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</si>
  <si>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</si>
  <si>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</si>
  <si>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</si>
  <si>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</si>
  <si>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</si>
  <si>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</si>
  <si>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</si>
  <si>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</si>
  <si>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</si>
  <si>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</si>
  <si>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</si>
  <si>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</si>
  <si>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</si>
  <si>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</si>
  <si>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</si>
  <si>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</si>
  <si>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</si>
  <si>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</si>
  <si>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</si>
  <si>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</si>
  <si>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</si>
  <si>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</si>
  <si>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</si>
  <si>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</si>
  <si>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</si>
  <si>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</si>
  <si>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</si>
  <si>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</si>
  <si>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</si>
  <si>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</si>
  <si>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</si>
  <si>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</si>
  <si>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</si>
  <si>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</si>
  <si>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</si>
  <si>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</si>
  <si>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</si>
  <si>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</si>
  <si>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</si>
  <si>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</si>
  <si>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</si>
  <si>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</si>
  <si>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</si>
  <si>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</si>
  <si>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</si>
  <si>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</si>
  <si>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</si>
  <si>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</si>
  <si>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</si>
  <si>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</si>
  <si>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</si>
  <si>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</si>
  <si>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</si>
  <si>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</si>
  <si>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</si>
  <si>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</si>
  <si>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</si>
  <si>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</si>
  <si>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</si>
  <si>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</si>
  <si>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</si>
  <si>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</si>
  <si>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</si>
  <si>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</si>
  <si>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</si>
  <si>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</si>
  <si>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</si>
  <si>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</si>
  <si>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</si>
  <si>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</si>
  <si>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</si>
  <si>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</si>
  <si>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</si>
  <si>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</si>
  <si>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</si>
  <si>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</si>
  <si>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</si>
  <si>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</si>
  <si>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</si>
  <si>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</si>
  <si>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</si>
  <si>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</si>
  <si>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</si>
  <si>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</si>
  <si>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</si>
  <si>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</si>
  <si>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</si>
  <si>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</si>
  <si>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</si>
  <si>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</si>
  <si>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</si>
  <si>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</si>
  <si>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</si>
  <si>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</si>
  <si>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</si>
  <si>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</si>
  <si>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</si>
  <si>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</si>
  <si>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</si>
  <si>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</si>
  <si>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</si>
  <si>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</si>
  <si>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</si>
  <si>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</si>
  <si>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</si>
  <si>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</si>
  <si>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</si>
  <si>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</si>
  <si>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</si>
  <si>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</si>
  <si>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</si>
  <si>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</si>
  <si>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</si>
  <si>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</si>
  <si>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</si>
  <si>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</si>
  <si>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</si>
  <si>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</si>
  <si>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</si>
  <si>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</si>
  <si>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</si>
  <si>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</si>
  <si>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</si>
  <si>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</si>
  <si>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</si>
  <si>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</si>
  <si>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</si>
  <si>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</si>
  <si>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</si>
  <si>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</si>
  <si>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</si>
  <si>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</si>
  <si>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</si>
  <si>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</si>
  <si>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</si>
  <si>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</si>
  <si>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</si>
  <si>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</si>
  <si>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</si>
  <si>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</si>
  <si>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</si>
  <si>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</si>
  <si>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</si>
  <si>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</si>
  <si>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</si>
  <si>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</si>
  <si>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</si>
  <si>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</si>
  <si>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</si>
  <si>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</si>
  <si>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</si>
  <si>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</si>
  <si>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</si>
  <si>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</si>
  <si>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</si>
  <si>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</si>
  <si>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</si>
  <si>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</si>
  <si>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</si>
  <si>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</si>
  <si>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</si>
  <si>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</si>
  <si>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</si>
  <si>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</si>
  <si>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</si>
  <si>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</si>
  <si>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</si>
  <si>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</si>
  <si>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</si>
  <si>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</si>
  <si>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</si>
  <si>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</si>
  <si>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</si>
  <si>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</si>
  <si>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</si>
  <si>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</si>
  <si>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</si>
  <si>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</si>
  <si>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</si>
  <si>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</si>
  <si>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</si>
  <si>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</si>
  <si>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</si>
  <si>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</si>
  <si>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</si>
  <si>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</si>
  <si>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</si>
  <si>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</si>
  <si>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</si>
  <si>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</si>
  <si>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</si>
  <si>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</si>
  <si>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</si>
  <si>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</si>
  <si>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</si>
  <si>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</si>
  <si>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</si>
  <si>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</si>
  <si>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</si>
  <si>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</si>
  <si>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</si>
  <si>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</si>
  <si>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</si>
  <si>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</si>
  <si>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</si>
  <si>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</si>
  <si>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</si>
  <si>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</si>
  <si>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</si>
  <si>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</si>
  <si>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</si>
  <si>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</si>
  <si>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</si>
  <si>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</si>
  <si>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</si>
  <si>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</si>
  <si>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</si>
  <si>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</si>
  <si>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</si>
  <si>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</si>
  <si>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</si>
  <si>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</si>
  <si>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</si>
  <si>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</si>
  <si>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</si>
  <si>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</si>
  <si>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</si>
  <si>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</si>
  <si>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</si>
  <si>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</si>
  <si>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</si>
  <si>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</si>
  <si>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</si>
  <si>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</si>
  <si>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</si>
  <si>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</si>
  <si>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</si>
  <si>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</si>
  <si>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</si>
  <si>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</si>
  <si>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</si>
  <si>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</si>
  <si>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</si>
  <si>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</si>
  <si>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</si>
  <si>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</si>
  <si>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</si>
  <si>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</si>
  <si>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</si>
  <si>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</si>
  <si>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</si>
  <si>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</si>
  <si>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</si>
  <si>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</si>
  <si>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</si>
  <si>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</si>
  <si>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</si>
  <si>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</si>
  <si>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</si>
  <si>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</si>
  <si>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</si>
  <si>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</si>
  <si>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</si>
  <si>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</si>
  <si>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</si>
  <si>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</si>
  <si>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</si>
  <si>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</si>
  <si>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</si>
  <si>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</si>
  <si>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</si>
  <si>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</si>
  <si>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</si>
  <si>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</si>
  <si>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</si>
  <si>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</si>
  <si>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</si>
  <si>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</si>
  <si>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</si>
  <si>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</si>
  <si>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</si>
  <si>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</si>
  <si>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</si>
  <si>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</si>
  <si>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</si>
  <si>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</si>
  <si>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</si>
  <si>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</si>
  <si>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</si>
  <si>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</si>
  <si>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</si>
  <si>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</si>
  <si>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</si>
  <si>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</si>
  <si>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</si>
  <si>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</si>
  <si>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</si>
  <si>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</si>
  <si>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</si>
  <si>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</si>
  <si>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</si>
  <si>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</si>
  <si>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</si>
  <si>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</si>
  <si>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</si>
  <si>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</si>
  <si>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</si>
  <si>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</si>
  <si>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</si>
  <si>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</si>
  <si>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</si>
  <si>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</si>
  <si>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</si>
  <si>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</si>
  <si>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</si>
  <si>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</si>
  <si>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</si>
  <si>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</si>
  <si>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</si>
  <si>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</si>
  <si>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</si>
  <si>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</si>
  <si>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</si>
  <si>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</si>
  <si>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</si>
  <si>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</si>
  <si>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</si>
  <si>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</si>
  <si>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</si>
  <si>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</si>
  <si>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</si>
  <si>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</si>
  <si>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</si>
  <si>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</si>
  <si>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</si>
  <si>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</si>
  <si>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</si>
  <si>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</si>
  <si>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</si>
  <si>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</si>
  <si>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</si>
  <si>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</si>
  <si>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</si>
  <si>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</si>
  <si>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</si>
  <si>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</si>
  <si>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</si>
  <si>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</si>
  <si>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</si>
  <si>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</si>
  <si>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</si>
  <si>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</si>
  <si>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</si>
  <si>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</si>
  <si>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</si>
  <si>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</si>
  <si>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</si>
  <si>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</si>
  <si>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</si>
  <si>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</si>
  <si>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</si>
  <si>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</si>
  <si>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</si>
  <si>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</si>
  <si>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</si>
  <si>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</si>
  <si>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</si>
  <si>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</si>
  <si>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</si>
  <si>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</si>
  <si>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</si>
  <si>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</si>
  <si>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</si>
  <si>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</si>
  <si>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</si>
  <si>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</si>
  <si>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</si>
  <si>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</si>
  <si>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</si>
  <si>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</si>
  <si>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</si>
  <si>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</si>
  <si>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</si>
  <si>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</si>
  <si>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</si>
  <si>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</si>
  <si>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</si>
  <si>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</si>
  <si>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</si>
  <si>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</si>
  <si>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</si>
  <si>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</si>
  <si>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</si>
  <si>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</si>
  <si>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</si>
  <si>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</si>
  <si>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</si>
  <si>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</si>
  <si>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</si>
  <si>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</si>
  <si>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</si>
  <si>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</si>
  <si>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</si>
  <si>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</si>
  <si>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</si>
  <si>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</si>
  <si>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</si>
  <si>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</si>
  <si>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</si>
  <si>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</si>
  <si>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</si>
  <si>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</si>
  <si>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</si>
  <si>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</si>
  <si>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</si>
  <si>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</si>
  <si>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</si>
  <si>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</si>
  <si>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</si>
  <si>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</si>
  <si>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</si>
  <si>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</si>
  <si>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</si>
  <si>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</si>
  <si>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</si>
  <si>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</si>
  <si>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</si>
  <si>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</si>
  <si>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</si>
  <si>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</si>
  <si>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</si>
  <si>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</si>
  <si>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</si>
  <si>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</si>
  <si>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</si>
  <si>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</si>
  <si>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</si>
  <si>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</si>
  <si>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</si>
  <si>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</si>
  <si>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</si>
  <si>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</si>
  <si>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</si>
  <si>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</si>
  <si>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</si>
  <si>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</si>
  <si>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</si>
  <si>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</si>
  <si>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</si>
  <si>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</si>
  <si>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</si>
  <si>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</si>
  <si>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</si>
  <si>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</si>
  <si>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</si>
  <si>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</si>
  <si>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</si>
  <si>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</si>
  <si>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</si>
  <si>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</si>
  <si>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</si>
  <si>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</si>
  <si>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</si>
  <si>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</si>
  <si>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</si>
  <si>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</si>
  <si>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</si>
  <si>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</si>
  <si>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</si>
  <si>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</si>
  <si>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</si>
  <si>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</si>
  <si>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</si>
  <si>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</si>
  <si>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</si>
  <si>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</si>
  <si>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</si>
  <si>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</si>
  <si>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</si>
  <si>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</si>
  <si>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</si>
  <si>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</si>
  <si>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</si>
  <si>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</si>
  <si>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</si>
  <si>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</si>
  <si>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</si>
  <si>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</si>
  <si>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</si>
  <si>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</si>
  <si>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</si>
  <si>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</si>
  <si>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</si>
  <si>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</si>
  <si>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</si>
  <si>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</si>
  <si>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</si>
  <si>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</si>
  <si>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</si>
  <si>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</si>
  <si>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</si>
  <si>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</si>
  <si>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</si>
  <si>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</si>
  <si>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</si>
  <si>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</si>
  <si>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</si>
  <si>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</si>
  <si>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</si>
  <si>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</si>
  <si>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</si>
  <si>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</si>
  <si>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</si>
  <si>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</si>
  <si>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</si>
  <si>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</si>
  <si>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</si>
  <si>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</si>
  <si>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</si>
  <si>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</si>
  <si>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</si>
  <si>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</si>
  <si>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</si>
  <si>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</si>
  <si>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</si>
  <si>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</si>
  <si>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</si>
  <si>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</si>
  <si>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</si>
  <si>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</si>
  <si>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</si>
  <si>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</si>
  <si>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</si>
  <si>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</si>
  <si>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</si>
  <si>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</si>
  <si>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</si>
  <si>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</si>
  <si>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</si>
  <si>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</si>
  <si>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</si>
  <si>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</si>
  <si>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</si>
  <si>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</si>
  <si>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</si>
  <si>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</si>
  <si>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</si>
  <si>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</si>
  <si>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</si>
  <si>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</si>
  <si>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</si>
  <si>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</si>
  <si>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</si>
  <si>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</si>
  <si>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</si>
  <si>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</si>
  <si>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</si>
  <si>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</si>
  <si>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</si>
  <si>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</si>
  <si>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</si>
  <si>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</si>
  <si>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</si>
  <si>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</si>
  <si>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</si>
  <si>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</si>
  <si>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</si>
  <si>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</si>
  <si>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</si>
  <si>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</si>
  <si>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</si>
  <si>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</si>
  <si>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</si>
  <si>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</si>
  <si>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</si>
  <si>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</si>
  <si>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</si>
  <si>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</si>
  <si>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</si>
  <si>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</si>
  <si>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</si>
  <si>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</si>
  <si>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</si>
  <si>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</si>
  <si>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</si>
  <si>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</si>
  <si>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</si>
  <si>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</si>
  <si>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</si>
  <si>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</si>
  <si>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</si>
  <si>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</si>
  <si>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</si>
  <si>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</si>
  <si>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</si>
  <si>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</si>
  <si>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</si>
  <si>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</si>
  <si>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</si>
  <si>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</si>
  <si>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</si>
  <si>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</si>
  <si>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</si>
  <si>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</si>
  <si>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</si>
  <si>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</si>
  <si>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</si>
  <si>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</si>
  <si>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</si>
  <si>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</si>
  <si>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</si>
  <si>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</si>
  <si>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</si>
  <si>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</si>
  <si>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</si>
  <si>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</si>
  <si>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</si>
  <si>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</si>
  <si>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</si>
  <si>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</si>
  <si>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</si>
  <si>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</si>
  <si>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</si>
  <si>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</si>
  <si>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</si>
  <si>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</si>
  <si>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</si>
  <si>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</si>
  <si>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</si>
  <si>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</si>
  <si>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</si>
  <si>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</si>
  <si>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</si>
  <si>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</si>
  <si>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</si>
  <si>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</si>
  <si>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</si>
  <si>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</si>
  <si>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</si>
  <si>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</si>
  <si>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</si>
  <si>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</si>
  <si>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</si>
  <si>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</si>
  <si>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</si>
  <si>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</si>
  <si>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</si>
  <si>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</si>
  <si>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</si>
  <si>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</si>
  <si>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</si>
  <si>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</si>
  <si>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</si>
  <si>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</si>
  <si>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</si>
  <si>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</si>
  <si>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</si>
  <si>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</si>
  <si>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</si>
  <si>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</si>
  <si>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</si>
  <si>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</si>
  <si>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</si>
  <si>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</si>
  <si>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</si>
  <si>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</si>
  <si>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</si>
  <si>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</si>
  <si>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</si>
  <si>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</si>
  <si>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</si>
  <si>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</si>
  <si>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</si>
  <si>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</si>
  <si>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</si>
  <si>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</si>
  <si>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</si>
  <si>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</si>
  <si>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</si>
  <si>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</si>
  <si>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</si>
  <si>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</si>
  <si>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</si>
  <si>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</si>
  <si>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</si>
  <si>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</si>
  <si>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</si>
  <si>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</si>
  <si>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</si>
  <si>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</si>
  <si>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</si>
  <si>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</si>
  <si>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</si>
  <si>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</si>
  <si>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</si>
  <si>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</si>
  <si>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</si>
  <si>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</si>
  <si>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</si>
  <si>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</si>
  <si>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</si>
  <si>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</si>
  <si>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</si>
  <si>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</si>
  <si>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</si>
  <si>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</si>
  <si>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</si>
  <si>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</si>
  <si>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</si>
  <si>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</si>
  <si>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</si>
  <si>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</si>
  <si>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</si>
  <si>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</si>
  <si>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</si>
  <si>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</si>
  <si>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</si>
  <si>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</si>
  <si>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</si>
  <si>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</si>
  <si>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</si>
  <si>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</si>
  <si>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</si>
  <si>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</si>
  <si>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</si>
  <si>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</si>
  <si>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</si>
  <si>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</si>
  <si>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</si>
  <si>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</si>
  <si>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</si>
  <si>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</si>
  <si>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</si>
  <si>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</si>
  <si>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</si>
  <si>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</si>
  <si>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</si>
  <si>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</si>
  <si>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</si>
  <si>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</si>
  <si>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</si>
  <si>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</si>
  <si>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</si>
  <si>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</si>
  <si>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</si>
  <si>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</si>
  <si>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</si>
  <si>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</si>
  <si>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</si>
  <si>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</si>
  <si>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</si>
  <si>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</si>
  <si>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</si>
  <si>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</si>
  <si>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</si>
  <si>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</si>
  <si>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</si>
  <si>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</si>
  <si>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</si>
  <si>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</si>
  <si>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</si>
  <si>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</si>
  <si>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</si>
  <si>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</si>
  <si>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</si>
  <si>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</si>
  <si>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</si>
  <si>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</si>
  <si>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</si>
  <si>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</si>
  <si>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</si>
  <si>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</si>
  <si>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</si>
  <si>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</si>
  <si>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</si>
  <si>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</si>
  <si>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</si>
  <si>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</si>
  <si>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</si>
  <si>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</si>
  <si>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</si>
  <si>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</si>
  <si>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</si>
  <si>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</si>
  <si>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</si>
  <si>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</si>
  <si>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</si>
  <si>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</si>
  <si>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</si>
  <si>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</si>
  <si>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</si>
  <si>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</si>
  <si>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</si>
  <si>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</si>
  <si>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</si>
  <si>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</si>
  <si>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</si>
  <si>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</si>
  <si>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</si>
  <si>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</si>
  <si>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</si>
  <si>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</si>
  <si>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</si>
  <si>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</si>
  <si>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</si>
  <si>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</si>
  <si>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</si>
  <si>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</si>
  <si>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</si>
  <si>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</si>
  <si>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</si>
  <si>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</si>
  <si>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</si>
  <si>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</si>
  <si>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</si>
  <si>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</si>
  <si>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</si>
  <si>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</si>
  <si>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</si>
  <si>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</si>
  <si>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</si>
  <si>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</si>
  <si>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</si>
  <si>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</si>
  <si>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</si>
  <si>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</si>
  <si>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</si>
  <si>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</si>
  <si>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</si>
  <si>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</si>
  <si>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</si>
  <si>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</si>
  <si>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</si>
  <si>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</si>
  <si>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</si>
  <si>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</si>
  <si>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</si>
  <si>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</si>
  <si>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</si>
  <si>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</si>
  <si>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</si>
  <si>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</si>
  <si>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</si>
  <si>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</si>
  <si>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</si>
  <si>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</si>
  <si>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</si>
  <si>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</si>
  <si>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</si>
  <si>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</si>
  <si>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</si>
  <si>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</si>
  <si>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</si>
  <si>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</si>
  <si>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</si>
  <si>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</si>
  <si>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</si>
  <si>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</si>
  <si>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</si>
  <si>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</si>
  <si>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</si>
  <si>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</si>
  <si>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</si>
  <si>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</si>
  <si>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</si>
  <si>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</si>
  <si>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</si>
  <si>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</si>
  <si>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</si>
  <si>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</si>
  <si>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</si>
  <si>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</si>
  <si>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</si>
  <si>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</si>
  <si>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</si>
  <si>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</si>
  <si>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</si>
  <si>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</si>
  <si>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</si>
  <si>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</si>
  <si>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</si>
  <si>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</si>
  <si>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</si>
  <si>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</si>
  <si>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</si>
  <si>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</si>
  <si>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</si>
  <si>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</si>
  <si>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</si>
  <si>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</si>
  <si>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</si>
  <si>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</si>
  <si>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</si>
  <si>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</si>
  <si>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</si>
  <si>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</si>
  <si>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</si>
  <si>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</si>
  <si>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</si>
  <si>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</si>
  <si>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</si>
  <si>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</si>
  <si>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</si>
  <si>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</si>
  <si>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</si>
  <si>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</si>
  <si>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</si>
  <si>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</si>
  <si>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</si>
  <si>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</si>
  <si>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</si>
  <si>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</si>
  <si>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</si>
  <si>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</si>
  <si>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</si>
  <si>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</si>
  <si>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</si>
  <si>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</si>
  <si>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</si>
  <si>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</si>
  <si>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</si>
  <si>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</si>
  <si>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</si>
  <si>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</si>
  <si>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</si>
  <si>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</si>
  <si>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</si>
  <si>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</si>
  <si>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</si>
  <si>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</si>
  <si>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</si>
  <si>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</si>
  <si>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</si>
  <si>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</si>
  <si>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</si>
  <si>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</si>
  <si>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</si>
  <si>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</si>
  <si>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</si>
  <si>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</si>
  <si>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</si>
  <si>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</si>
  <si>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</si>
  <si>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</si>
  <si>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</si>
  <si>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</si>
  <si>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</si>
  <si>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</si>
  <si>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</si>
  <si>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</si>
  <si>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</si>
  <si>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</si>
  <si>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</si>
  <si>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</si>
  <si>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</si>
  <si>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</si>
  <si>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</si>
  <si>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</si>
  <si>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</si>
  <si>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</si>
  <si>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</si>
  <si>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</si>
  <si>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</si>
  <si>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</si>
  <si>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</si>
  <si>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</si>
  <si>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</si>
  <si>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</si>
  <si>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</si>
  <si>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</si>
  <si>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</si>
  <si>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</si>
  <si>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</si>
  <si>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</si>
  <si>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</si>
  <si>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</si>
  <si>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</si>
  <si>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</si>
  <si>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</si>
  <si>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</si>
  <si>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</si>
  <si>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</si>
  <si>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</si>
  <si>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</si>
  <si>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</si>
  <si>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</si>
  <si>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</si>
  <si>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</si>
  <si>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</si>
  <si>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</si>
  <si>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</si>
  <si>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</si>
  <si>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</si>
  <si>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</si>
  <si>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</si>
  <si>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</si>
  <si>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</si>
  <si>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</si>
  <si>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</si>
  <si>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</si>
  <si>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</si>
  <si>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</si>
  <si>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</si>
  <si>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</si>
  <si>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</si>
  <si>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</si>
  <si>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</si>
  <si>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</si>
  <si>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</si>
  <si>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</si>
  <si>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</si>
  <si>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</si>
  <si>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</si>
  <si>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</si>
  <si>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</si>
  <si>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</si>
  <si>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</si>
  <si>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</si>
  <si>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</si>
  <si>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</si>
  <si>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</si>
  <si>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</si>
  <si>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</si>
  <si>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</si>
  <si>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</si>
  <si>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</si>
  <si>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</si>
  <si>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</si>
  <si>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</si>
  <si>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</si>
  <si>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</si>
  <si>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</si>
  <si>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</si>
  <si>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</si>
  <si>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</si>
  <si>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</si>
  <si>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</si>
  <si>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</si>
  <si>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</si>
  <si>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</si>
  <si>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</si>
  <si>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</si>
  <si>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</si>
  <si>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</si>
  <si>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</si>
  <si>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</si>
  <si>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</si>
  <si>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</si>
  <si>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</si>
  <si>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</si>
  <si>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</si>
  <si>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</si>
  <si>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</si>
  <si>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</si>
  <si>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</si>
  <si>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</si>
  <si>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</si>
  <si>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</si>
  <si>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</si>
  <si>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</si>
  <si>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</si>
  <si>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</si>
  <si>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</si>
  <si>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</si>
  <si>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</si>
  <si>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</si>
  <si>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</si>
  <si>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</si>
  <si>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</si>
  <si>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</si>
  <si>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</si>
  <si>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</si>
  <si>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</si>
  <si>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</si>
  <si>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</si>
  <si>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</si>
  <si>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</si>
  <si>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</si>
  <si>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</si>
  <si>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</si>
  <si>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</si>
  <si>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</si>
  <si>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</si>
  <si>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</si>
  <si>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</si>
  <si>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</si>
  <si>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</si>
  <si>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</si>
  <si>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</si>
  <si>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</si>
  <si>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</si>
  <si>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</si>
  <si>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</si>
  <si>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</si>
  <si>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</si>
  <si>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</si>
  <si>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</si>
  <si>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</si>
  <si>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</si>
  <si>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</si>
  <si>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</si>
  <si>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</si>
  <si>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</si>
  <si>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</si>
  <si>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</si>
  <si>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</si>
  <si>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</si>
  <si>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</si>
  <si>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</si>
  <si>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</si>
  <si>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</si>
  <si>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</si>
  <si>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</si>
  <si>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</si>
  <si>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</si>
  <si>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</si>
  <si>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</si>
  <si>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</si>
  <si>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</si>
  <si>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</si>
  <si>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</si>
  <si>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</si>
  <si>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</si>
  <si>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</si>
  <si>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</si>
  <si>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</si>
  <si>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</si>
  <si>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</si>
  <si>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</si>
  <si>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</si>
  <si>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</si>
  <si>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</si>
  <si>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</si>
  <si>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</si>
  <si>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</si>
  <si>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</si>
  <si>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</si>
  <si>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</si>
  <si>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</si>
  <si>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</si>
  <si>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</si>
  <si>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</si>
  <si>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</si>
  <si>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</si>
  <si>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</si>
  <si>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</si>
  <si>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</si>
  <si>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</si>
  <si>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</si>
  <si>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</si>
  <si>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</si>
  <si>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</si>
  <si>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</si>
  <si>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</si>
  <si>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</si>
  <si>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</si>
  <si>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</si>
  <si>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</si>
  <si>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</si>
  <si>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</si>
  <si>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</si>
  <si>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</si>
  <si>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</si>
  <si>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</si>
  <si>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</si>
  <si>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</si>
  <si>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</si>
  <si>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</si>
  <si>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</si>
  <si>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</si>
  <si>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</si>
  <si>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</si>
  <si>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</si>
  <si>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</si>
  <si>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</si>
  <si>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</si>
  <si>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</si>
  <si>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</si>
  <si>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</si>
  <si>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</si>
  <si>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</si>
  <si>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</si>
  <si>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</si>
  <si>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</si>
  <si>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</si>
  <si>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</si>
  <si>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</si>
  <si>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</si>
  <si>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</si>
  <si>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</si>
  <si>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</si>
  <si>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</si>
  <si>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</si>
  <si>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</si>
  <si>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</si>
  <si>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</si>
  <si>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</si>
  <si>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</si>
  <si>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</si>
  <si>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</si>
  <si>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</si>
  <si>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</si>
  <si>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</si>
  <si>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</si>
  <si>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</si>
  <si>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</si>
  <si>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</si>
  <si>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</si>
  <si>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</si>
  <si>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</si>
  <si>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</si>
  <si>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</si>
  <si>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</si>
  <si>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</si>
  <si>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</si>
  <si>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</si>
  <si>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</si>
  <si>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</si>
  <si>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</si>
  <si>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</si>
  <si>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</si>
  <si>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</si>
  <si>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</si>
  <si>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</si>
  <si>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</si>
  <si>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</si>
  <si>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</si>
  <si>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</si>
  <si>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</si>
  <si>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</si>
  <si>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</si>
  <si>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</si>
  <si>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</si>
  <si>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</si>
  <si>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</si>
  <si>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</si>
  <si>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</si>
  <si>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</si>
  <si>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</si>
  <si>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</si>
  <si>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</si>
  <si>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</si>
  <si>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</si>
  <si>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</si>
  <si>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</si>
  <si>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</si>
  <si>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</si>
  <si>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</si>
  <si>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</si>
  <si>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</si>
  <si>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</si>
  <si>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</si>
  <si>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</si>
  <si>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</si>
  <si>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</si>
  <si>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</si>
  <si>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</si>
  <si>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</si>
  <si>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</si>
  <si>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</si>
  <si>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</si>
  <si>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</si>
  <si>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</si>
  <si>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</si>
  <si>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</si>
  <si>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</si>
  <si>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</si>
  <si>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</si>
  <si>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</si>
  <si>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</si>
  <si>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</si>
  <si>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</si>
  <si>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</si>
  <si>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</si>
  <si>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</si>
  <si>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</si>
  <si>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</si>
  <si>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</si>
  <si>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</si>
  <si>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</si>
  <si>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</si>
  <si>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</si>
  <si>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</si>
  <si>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</si>
  <si>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</si>
  <si>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</si>
  <si>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</si>
  <si>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</si>
  <si>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</si>
  <si>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</si>
  <si>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</si>
  <si>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</si>
  <si>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</si>
  <si>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</si>
  <si>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</si>
  <si>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</si>
  <si>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</si>
  <si>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</si>
  <si>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</si>
  <si>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</si>
  <si>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</si>
  <si>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</si>
  <si>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</si>
  <si>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</si>
  <si>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</si>
  <si>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</si>
  <si>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</si>
  <si>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</si>
  <si>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</si>
  <si>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</si>
  <si>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</si>
  <si>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</si>
  <si>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</si>
  <si>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</si>
  <si>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</si>
  <si>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</si>
  <si>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</si>
  <si>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</si>
  <si>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</si>
  <si>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</si>
  <si>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</si>
  <si>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</si>
  <si>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</si>
  <si>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</si>
  <si>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</si>
  <si>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</si>
  <si>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</si>
  <si>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</si>
  <si>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</si>
  <si>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</si>
  <si>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</si>
  <si>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</si>
  <si>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</si>
  <si>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</si>
  <si>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</si>
  <si>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</si>
  <si>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</si>
  <si>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</si>
  <si>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</si>
  <si>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</si>
  <si>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</si>
  <si>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</si>
  <si>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</si>
  <si>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</si>
  <si>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</si>
  <si>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</si>
  <si>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</si>
  <si>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</si>
  <si>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</si>
  <si>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</si>
  <si>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</si>
  <si>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</si>
  <si>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</si>
  <si>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</si>
  <si>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</si>
  <si>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</si>
  <si>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</si>
  <si>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</si>
  <si>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</si>
  <si>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</si>
  <si>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</si>
  <si>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</si>
  <si>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</si>
  <si>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</si>
  <si>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</si>
  <si>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</si>
  <si>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</si>
  <si>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</si>
  <si>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</si>
  <si>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</si>
  <si>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</si>
  <si>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</si>
  <si>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</si>
  <si>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</si>
  <si>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</si>
  <si>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</si>
  <si>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</si>
  <si>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</si>
  <si>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</si>
  <si>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</si>
  <si>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</si>
  <si>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</si>
  <si>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</si>
  <si>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</si>
  <si>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</si>
  <si>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</si>
  <si>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</si>
  <si>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</si>
  <si>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</si>
  <si>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</si>
  <si>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</si>
  <si>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</si>
  <si>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</si>
  <si>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</si>
  <si>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</si>
  <si>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</si>
  <si>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</si>
  <si>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</si>
  <si>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</si>
  <si>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</si>
  <si>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</si>
  <si>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</si>
  <si>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</si>
  <si>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</si>
  <si>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</si>
  <si>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</si>
  <si>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</si>
  <si>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</si>
  <si>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</si>
  <si>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</si>
  <si>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</si>
  <si>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</si>
  <si>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</si>
  <si>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</si>
  <si>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</si>
  <si>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</si>
  <si>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</si>
  <si>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</si>
  <si>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</si>
  <si>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</si>
  <si>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</si>
  <si>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</si>
  <si>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</si>
  <si>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</si>
  <si>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</si>
  <si>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</si>
  <si>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</si>
  <si>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</si>
  <si>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</si>
  <si>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</si>
  <si>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</si>
  <si>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</si>
  <si>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</si>
  <si>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</si>
  <si>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</si>
  <si>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</si>
  <si>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</si>
  <si>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</si>
  <si>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</si>
  <si>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</si>
  <si>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</si>
  <si>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</si>
  <si>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</si>
  <si>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</si>
  <si>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</si>
  <si>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</si>
  <si>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</si>
  <si>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</si>
  <si>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</si>
  <si>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</si>
  <si>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</si>
  <si>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</si>
  <si>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</si>
  <si>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</si>
  <si>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</si>
  <si>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</si>
  <si>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</si>
  <si>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</si>
  <si>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</si>
  <si>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</si>
  <si>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</si>
  <si>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</si>
  <si>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</si>
  <si>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</si>
  <si>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</si>
  <si>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</si>
  <si>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</si>
  <si>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</si>
  <si>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</si>
  <si>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</si>
  <si>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</si>
  <si>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</si>
  <si>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</si>
  <si>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</si>
  <si>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</si>
  <si>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</si>
  <si>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</si>
  <si>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</si>
  <si>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</si>
  <si>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</si>
  <si>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</si>
  <si>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</si>
  <si>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</si>
  <si>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</si>
  <si>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</si>
  <si>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</si>
  <si>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</si>
  <si>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</si>
  <si>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</si>
  <si>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</si>
  <si>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</si>
  <si>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</si>
  <si>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</si>
  <si>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</si>
  <si>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</si>
  <si>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</si>
  <si>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</si>
  <si>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</si>
  <si>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</si>
  <si>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</si>
  <si>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</si>
  <si>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</si>
  <si>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</si>
  <si>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</si>
  <si>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</si>
  <si>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</si>
  <si>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</si>
  <si>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</si>
  <si>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</si>
  <si>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</si>
  <si>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</si>
  <si>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</si>
  <si>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</si>
  <si>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</si>
  <si>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</si>
  <si>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</si>
  <si>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</si>
  <si>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</si>
  <si>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</si>
  <si>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</si>
  <si>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</si>
  <si>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</si>
  <si>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</si>
  <si>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</si>
  <si>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</si>
  <si>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</si>
  <si>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</si>
  <si>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</si>
  <si>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</si>
  <si>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</si>
  <si>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</si>
  <si>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</si>
  <si>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</si>
  <si>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</si>
  <si>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</si>
  <si>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</si>
  <si>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</si>
  <si>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</si>
  <si>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</si>
  <si>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</si>
  <si>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</si>
  <si>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</si>
  <si>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</si>
  <si>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</si>
  <si>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</si>
  <si>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</si>
  <si>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</si>
  <si>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</si>
  <si>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</si>
  <si>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</si>
  <si>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</si>
  <si>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</si>
  <si>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</si>
  <si>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</si>
  <si>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</si>
  <si>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</si>
  <si>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</si>
  <si>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</si>
  <si>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</si>
  <si>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</si>
  <si>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</si>
  <si>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</si>
  <si>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</si>
  <si>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</si>
  <si>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</si>
  <si>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</si>
  <si>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</si>
  <si>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</si>
  <si>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</si>
  <si>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</si>
  <si>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</si>
  <si>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</si>
  <si>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</si>
  <si>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</si>
  <si>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</si>
  <si>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</si>
  <si>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</si>
  <si>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</si>
  <si>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</si>
  <si>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</si>
  <si>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</si>
  <si>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</si>
  <si>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</si>
  <si>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</si>
  <si>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</si>
  <si>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</si>
  <si>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</si>
  <si>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</si>
  <si>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</si>
  <si>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</si>
  <si>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</si>
  <si>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</si>
  <si>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</si>
  <si>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</si>
  <si>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</si>
  <si>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</si>
  <si>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</si>
  <si>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</si>
  <si>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</si>
  <si>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</si>
  <si>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</si>
  <si>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</si>
  <si>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</si>
  <si>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</si>
  <si>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</si>
  <si>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</si>
  <si>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</si>
  <si>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</si>
  <si>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</si>
  <si>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</si>
  <si>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</si>
  <si>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</si>
  <si>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</si>
  <si>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</si>
  <si>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</si>
  <si>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</si>
  <si>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</si>
  <si>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</si>
  <si>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</si>
  <si>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</si>
  <si>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</si>
  <si>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</si>
  <si>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</si>
  <si>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</si>
  <si>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</si>
  <si>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</si>
  <si>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</si>
  <si>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</si>
  <si>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</si>
  <si>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</si>
  <si>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</si>
  <si>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</si>
  <si>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</si>
  <si>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</si>
  <si>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</si>
  <si>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</si>
  <si>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</si>
  <si>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</si>
  <si>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</si>
  <si>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</si>
  <si>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</si>
  <si>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</si>
  <si>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</si>
  <si>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</si>
  <si>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</si>
  <si>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</si>
  <si>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</si>
  <si>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</si>
  <si>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</si>
  <si>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</si>
  <si>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</si>
  <si>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</si>
  <si>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</si>
  <si>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</si>
  <si>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</si>
  <si>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</si>
  <si>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</si>
  <si>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</si>
  <si>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</si>
  <si>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</si>
  <si>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</si>
  <si>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</si>
  <si>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</si>
  <si>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</si>
  <si>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</si>
  <si>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</si>
  <si>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</si>
  <si>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</si>
  <si>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</si>
  <si>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</si>
  <si>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</si>
  <si>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</si>
  <si>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</si>
  <si>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</si>
  <si>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</si>
  <si>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</si>
  <si>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</si>
  <si>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</si>
  <si>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</si>
  <si>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</si>
  <si>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</si>
  <si>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</si>
  <si>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</si>
  <si>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</si>
  <si>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</si>
  <si>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</si>
  <si>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</si>
  <si>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</si>
  <si>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</si>
  <si>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</si>
  <si>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</si>
  <si>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</si>
  <si>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</si>
  <si>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</si>
  <si>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</si>
  <si>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</si>
  <si>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</si>
  <si>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</si>
  <si>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</si>
  <si>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</si>
  <si>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</si>
  <si>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</si>
  <si>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</si>
  <si>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</si>
  <si>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</si>
  <si>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</si>
  <si>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</si>
  <si>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</si>
  <si>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</si>
  <si>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</si>
  <si>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</si>
  <si>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</si>
  <si>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</si>
  <si>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</si>
  <si>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</si>
  <si>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</si>
  <si>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</si>
  <si>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</si>
  <si>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</si>
  <si>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</si>
  <si>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</si>
  <si>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</si>
  <si>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</si>
  <si>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</si>
  <si>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</si>
  <si>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</si>
  <si>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</si>
  <si>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</si>
  <si>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</si>
  <si>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</si>
  <si>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</si>
  <si>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</si>
  <si>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</si>
  <si>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</si>
  <si>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</si>
  <si>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</si>
  <si>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</si>
  <si>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</si>
  <si>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</si>
  <si>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</si>
  <si>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</si>
  <si>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</si>
  <si>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</si>
  <si>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</si>
  <si>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</si>
  <si>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</si>
  <si>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</si>
  <si>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</si>
  <si>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</si>
  <si>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</si>
  <si>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</si>
  <si>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</si>
  <si>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</si>
  <si>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</si>
  <si>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</si>
  <si>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</si>
  <si>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</si>
  <si>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</si>
  <si>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</si>
  <si>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</si>
  <si>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</si>
  <si>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</si>
  <si>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</si>
  <si>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</si>
  <si>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</si>
  <si>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</si>
  <si>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</si>
  <si>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</si>
  <si>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</si>
  <si>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</si>
  <si>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</si>
  <si>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</si>
  <si>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</si>
  <si>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</si>
  <si>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</si>
  <si>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</si>
  <si>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</si>
  <si>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</si>
  <si>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</si>
  <si>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</si>
  <si>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</si>
  <si>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</si>
  <si>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</si>
  <si>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</si>
  <si>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</si>
  <si>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</si>
  <si>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</si>
  <si>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</si>
  <si>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</si>
  <si>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</si>
  <si>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</si>
  <si>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</si>
  <si>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</si>
  <si>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</si>
  <si>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</si>
  <si>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</si>
  <si>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</si>
  <si>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</si>
  <si>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</si>
  <si>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</si>
  <si>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</si>
  <si>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</si>
  <si>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</si>
  <si>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</si>
  <si>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</si>
  <si>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</si>
  <si>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</si>
  <si>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</si>
  <si>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</si>
  <si>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</si>
  <si>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</si>
  <si>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</si>
  <si>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</si>
  <si>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</si>
  <si>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</si>
  <si>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</si>
  <si>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</si>
  <si>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</si>
  <si>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</si>
  <si>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</si>
  <si>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</si>
  <si>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</si>
  <si>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</si>
  <si>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</si>
  <si>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</si>
  <si>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</si>
  <si>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</si>
  <si>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</si>
  <si>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</si>
  <si>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</si>
  <si>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</si>
  <si>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</si>
  <si>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</si>
  <si>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</si>
  <si>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</si>
  <si>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</si>
  <si>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</si>
  <si>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</si>
  <si>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</si>
  <si>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</si>
  <si>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</si>
  <si>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</si>
  <si>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</si>
  <si>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</si>
  <si>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</si>
  <si>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</si>
  <si>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</si>
  <si>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</si>
  <si>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</si>
  <si>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</si>
  <si>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</si>
  <si>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</si>
  <si>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</si>
  <si>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</si>
  <si>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</si>
  <si>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</si>
  <si>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</si>
  <si>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</si>
  <si>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</si>
  <si>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</si>
  <si>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</si>
  <si>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</si>
  <si>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</si>
  <si>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</si>
  <si>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</si>
  <si>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</si>
  <si>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</si>
  <si>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</si>
  <si>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</si>
  <si>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</si>
  <si>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</si>
  <si>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</si>
  <si>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</si>
  <si>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</si>
  <si>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</si>
  <si>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</si>
  <si>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</si>
  <si>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</si>
  <si>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</si>
  <si>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</si>
  <si>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</si>
  <si>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</si>
  <si>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</si>
  <si>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</si>
  <si>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</si>
  <si>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</si>
  <si>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</si>
  <si>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</si>
  <si>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</si>
  <si>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</si>
  <si>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</si>
  <si>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</si>
  <si>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</si>
  <si>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</si>
  <si>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</si>
  <si>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</si>
  <si>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</si>
  <si>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</si>
  <si>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</si>
  <si>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</si>
  <si>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</si>
  <si>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</si>
  <si>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</si>
  <si>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</si>
  <si>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</si>
  <si>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</si>
  <si>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</si>
  <si>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</si>
  <si>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</si>
  <si>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</si>
  <si>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</si>
  <si>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</si>
  <si>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</si>
  <si>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</si>
  <si>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</si>
  <si>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</si>
  <si>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</si>
  <si>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</si>
  <si>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</si>
  <si>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</si>
  <si>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</si>
  <si>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</si>
  <si>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</si>
  <si>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</si>
  <si>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</si>
  <si>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</si>
  <si>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</si>
  <si>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</si>
  <si>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</si>
  <si>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</si>
  <si>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</si>
  <si>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</si>
  <si>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</si>
  <si>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</si>
  <si>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</si>
  <si>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</si>
  <si>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</si>
  <si>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</si>
  <si>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</si>
  <si>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</si>
  <si>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</si>
  <si>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</si>
  <si>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</si>
  <si>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</si>
  <si>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</si>
  <si>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</si>
  <si>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</si>
  <si>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</si>
  <si>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</si>
  <si>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</si>
  <si>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</si>
  <si>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</si>
  <si>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</si>
  <si>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</si>
  <si>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</si>
  <si>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</si>
  <si>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</si>
  <si>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</si>
  <si>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</si>
  <si>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</si>
  <si>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</si>
  <si>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</si>
  <si>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</si>
  <si>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</si>
  <si>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</si>
  <si>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</si>
  <si>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</si>
  <si>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</si>
  <si>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</si>
  <si>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</si>
  <si>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</si>
  <si>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</si>
  <si>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</si>
  <si>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</si>
  <si>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</si>
  <si>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</si>
  <si>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</si>
  <si>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</si>
  <si>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</si>
  <si>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</si>
  <si>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</si>
  <si>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</si>
  <si>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</si>
  <si>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</si>
  <si>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</si>
  <si>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</si>
  <si>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</si>
  <si>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</si>
  <si>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</si>
  <si>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</si>
  <si>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</si>
  <si>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</si>
  <si>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</si>
  <si>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</si>
  <si>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</si>
  <si>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</si>
  <si>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</si>
  <si>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</si>
  <si>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</si>
  <si>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</si>
  <si>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</si>
  <si>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</si>
  <si>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</si>
  <si>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</si>
  <si>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</si>
  <si>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</si>
  <si>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</si>
  <si>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</si>
  <si>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</si>
  <si>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</si>
  <si>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</si>
  <si>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</si>
  <si>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</si>
  <si>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</si>
  <si>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</si>
  <si>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</si>
  <si>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</si>
  <si>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</si>
  <si>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</si>
  <si>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</si>
  <si>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</si>
  <si>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</si>
  <si>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</si>
  <si>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</si>
  <si>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</si>
  <si>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</si>
  <si>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</si>
  <si>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</si>
  <si>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</si>
  <si>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</si>
  <si>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</si>
  <si>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</si>
  <si>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</si>
  <si>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</si>
  <si>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</si>
  <si>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</si>
  <si>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</si>
  <si>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</si>
  <si>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</si>
  <si>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</si>
  <si>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</si>
  <si>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</si>
  <si>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</si>
  <si>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</si>
  <si>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</si>
  <si>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</si>
  <si>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</si>
  <si>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</si>
  <si>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</si>
  <si>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</si>
  <si>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</si>
  <si>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</si>
  <si>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</si>
  <si>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</si>
  <si>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</si>
  <si>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</si>
  <si>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</si>
  <si>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</si>
  <si>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</si>
  <si>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</si>
  <si>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</si>
  <si>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</si>
  <si>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</si>
  <si>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</si>
  <si>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</si>
  <si>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</si>
  <si>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</si>
  <si>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</si>
  <si>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</si>
  <si>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</si>
  <si>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</si>
  <si>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</si>
  <si>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</si>
  <si>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</si>
  <si>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</si>
  <si>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</si>
  <si>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</si>
  <si>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</si>
  <si>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</si>
  <si>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</si>
  <si>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</si>
  <si>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</si>
  <si>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</si>
  <si>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</si>
  <si>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</si>
  <si>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</si>
  <si>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</si>
  <si>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</si>
  <si>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</si>
  <si>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</si>
  <si>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</si>
  <si>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</si>
  <si>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</si>
  <si>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</si>
  <si>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</si>
  <si>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</si>
  <si>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</si>
  <si>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</si>
  <si>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</si>
  <si>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</si>
  <si>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</si>
  <si>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</si>
  <si>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</si>
  <si>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</si>
  <si>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</si>
  <si>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</si>
  <si>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</si>
  <si>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</si>
  <si>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</si>
  <si>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</si>
  <si>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</si>
  <si>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</si>
  <si>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</si>
  <si>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</si>
  <si>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</si>
  <si>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</si>
  <si>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</si>
  <si>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</si>
  <si>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</si>
  <si>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</si>
  <si>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</si>
  <si>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</si>
  <si>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</si>
  <si>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</si>
  <si>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</si>
  <si>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</si>
  <si>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</si>
  <si>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</si>
  <si>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</si>
  <si>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</si>
  <si>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</si>
  <si>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</si>
  <si>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</si>
  <si>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</si>
  <si>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</si>
  <si>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</si>
  <si>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</si>
  <si>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</si>
  <si>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</si>
  <si>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</si>
  <si>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</si>
  <si>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</si>
  <si>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</si>
  <si>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</si>
  <si>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</si>
  <si>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</si>
  <si>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</si>
  <si>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</si>
  <si>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</si>
  <si>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</si>
  <si>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</si>
  <si>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</si>
  <si>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</si>
  <si>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</si>
  <si>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</si>
  <si>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</si>
  <si>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</si>
  <si>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</si>
  <si>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</si>
  <si>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</si>
  <si>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</si>
  <si>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</si>
  <si>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</si>
  <si>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</si>
  <si>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</si>
  <si>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</si>
  <si>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</si>
  <si>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</si>
  <si>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</si>
  <si>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</si>
  <si>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</si>
  <si>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</si>
  <si>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</si>
  <si>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</si>
  <si>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</si>
  <si>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</si>
  <si>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</si>
  <si>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</si>
  <si>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</si>
  <si>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</si>
  <si>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</si>
  <si>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</si>
  <si>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</si>
  <si>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</si>
  <si>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</si>
  <si>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</si>
  <si>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</si>
  <si>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</si>
  <si>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</si>
  <si>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</si>
  <si>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</si>
  <si>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</si>
  <si>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</si>
  <si>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</si>
  <si>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</si>
  <si>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</si>
  <si>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</si>
  <si>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</si>
  <si>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</si>
  <si>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</si>
  <si>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</si>
  <si>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</si>
  <si>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</si>
  <si>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</si>
  <si>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</si>
  <si>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</si>
  <si>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</si>
  <si>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</si>
  <si>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</si>
  <si>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</si>
  <si>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</si>
  <si>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</si>
  <si>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</si>
  <si>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</si>
  <si>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</si>
  <si>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</si>
  <si>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</si>
  <si>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</si>
  <si>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</si>
  <si>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</si>
  <si>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</si>
  <si>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</si>
  <si>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</si>
  <si>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</si>
  <si>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</si>
  <si>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</si>
  <si>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</si>
  <si>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</si>
  <si>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</si>
  <si>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</si>
  <si>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</si>
  <si>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</si>
  <si>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</si>
  <si>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</si>
  <si>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</si>
  <si>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</si>
  <si>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</si>
  <si>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</si>
  <si>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</si>
  <si>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</si>
  <si>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</si>
  <si>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</si>
  <si>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</si>
  <si>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</si>
  <si>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</si>
  <si>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</si>
  <si>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</si>
  <si>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</si>
  <si>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</si>
  <si>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</si>
  <si>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</si>
  <si>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</si>
  <si>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</si>
  <si>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</si>
  <si>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</si>
  <si>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</si>
  <si>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</si>
  <si>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</si>
  <si>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</si>
  <si>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</si>
  <si>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</si>
  <si>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</si>
  <si>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</si>
  <si>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</si>
  <si>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</si>
  <si>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</si>
  <si>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</si>
  <si>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</si>
  <si>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</si>
  <si>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</si>
  <si>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</si>
  <si>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</si>
  <si>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</si>
  <si>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</si>
  <si>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</si>
  <si>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</si>
  <si>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</si>
  <si>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</si>
  <si>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</si>
  <si>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</si>
  <si>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</si>
  <si>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</si>
  <si>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</si>
  <si>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</si>
  <si>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</si>
  <si>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</si>
  <si>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</si>
  <si>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</si>
  <si>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</si>
  <si>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</si>
  <si>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</si>
  <si>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</si>
  <si>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</si>
  <si>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</si>
  <si>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</si>
  <si>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</si>
  <si>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</si>
  <si>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</si>
  <si>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</si>
  <si>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</si>
  <si>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</si>
  <si>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</si>
  <si>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</si>
  <si>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</si>
  <si>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</si>
  <si>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</si>
  <si>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</si>
  <si>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</si>
  <si>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</si>
  <si>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</si>
  <si>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</si>
  <si>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</si>
  <si>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</si>
  <si>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</si>
  <si>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</si>
  <si>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</si>
  <si>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</si>
  <si>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</si>
  <si>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</si>
  <si>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</si>
  <si>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</si>
  <si>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</si>
  <si>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</si>
  <si>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</si>
  <si>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</si>
  <si>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</si>
  <si>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</si>
  <si>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</si>
  <si>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</si>
  <si>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</si>
  <si>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</si>
  <si>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</si>
  <si>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</si>
  <si>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</si>
  <si>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</si>
  <si>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</si>
  <si>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</si>
  <si>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</si>
  <si>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</si>
  <si>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</si>
  <si>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</si>
  <si>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</si>
  <si>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</si>
  <si>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</si>
  <si>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</si>
  <si>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</si>
  <si>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</si>
  <si>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</si>
  <si>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</si>
  <si>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</si>
  <si>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</si>
  <si>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</si>
  <si>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</si>
  <si>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</si>
  <si>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</si>
  <si>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</si>
  <si>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</si>
  <si>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</si>
  <si>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</si>
  <si>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</si>
  <si>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</si>
  <si>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</si>
  <si>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</si>
  <si>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</si>
  <si>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</si>
  <si>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</si>
  <si>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</si>
  <si>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</si>
  <si>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</si>
  <si>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</si>
  <si>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</si>
  <si>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</si>
  <si>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</si>
  <si>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</si>
  <si>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</si>
  <si>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</si>
  <si>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</si>
  <si>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</si>
  <si>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</si>
  <si>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</si>
  <si>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</si>
  <si>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</si>
  <si>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</si>
  <si>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</si>
  <si>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</si>
  <si>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</si>
  <si>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</si>
  <si>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</si>
  <si>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</si>
  <si>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</si>
  <si>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</si>
  <si>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</si>
  <si>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</si>
  <si>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</si>
  <si>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</si>
  <si>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</si>
  <si>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</si>
  <si>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</si>
  <si>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</si>
  <si>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</si>
  <si>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</si>
  <si>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</si>
  <si>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</si>
  <si>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</si>
  <si>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</si>
  <si>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</si>
  <si>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</si>
  <si>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</si>
  <si>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</si>
  <si>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</si>
  <si>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</si>
  <si>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</si>
  <si>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</si>
  <si>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</si>
  <si>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</si>
  <si>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</si>
  <si>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</si>
  <si>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</si>
  <si>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</si>
  <si>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</si>
  <si>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</si>
  <si>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</si>
  <si>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</si>
  <si>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</si>
  <si>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</si>
  <si>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</si>
  <si>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</si>
  <si>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</si>
  <si>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</si>
  <si>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</si>
  <si>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</si>
  <si>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</si>
  <si>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</si>
  <si>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</si>
  <si>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</si>
  <si>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</si>
  <si>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</si>
  <si>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</si>
  <si>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</si>
  <si>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</si>
  <si>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</si>
  <si>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</si>
  <si>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</si>
  <si>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</si>
  <si>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</si>
  <si>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</si>
  <si>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</si>
  <si>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</si>
  <si>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</si>
  <si>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</si>
  <si>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</si>
  <si>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</si>
  <si>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</si>
  <si>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</si>
  <si>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</si>
  <si>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</si>
  <si>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</si>
  <si>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</si>
  <si>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</si>
  <si>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</si>
  <si>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</si>
  <si>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</si>
  <si>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</si>
  <si>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</si>
  <si>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</si>
  <si>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</si>
  <si>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</si>
  <si>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</si>
  <si>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</si>
  <si>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</si>
  <si>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</si>
  <si>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</si>
  <si>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</si>
  <si>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</si>
  <si>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</si>
  <si>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</si>
  <si>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</si>
  <si>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</si>
  <si>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</si>
  <si>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</si>
  <si>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</si>
  <si>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</si>
  <si>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</si>
  <si>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</si>
  <si>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</si>
  <si>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</si>
  <si>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</si>
  <si>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</si>
  <si>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</si>
  <si>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</si>
  <si>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</si>
  <si>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</si>
  <si>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</si>
  <si>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</si>
  <si>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</si>
  <si>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</si>
  <si>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</si>
  <si>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</si>
  <si>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</si>
  <si>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</si>
  <si>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</si>
  <si>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</si>
  <si>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</si>
  <si>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</si>
  <si>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</si>
  <si>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</si>
  <si>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</si>
  <si>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</si>
  <si>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</si>
  <si>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</si>
  <si>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</si>
  <si>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</si>
  <si>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</si>
  <si>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</si>
  <si>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</si>
  <si>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</si>
  <si>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</si>
  <si>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</si>
  <si>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</si>
  <si>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</si>
  <si>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</si>
  <si>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</si>
  <si>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</si>
  <si>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</si>
  <si>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</si>
  <si>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</si>
  <si>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</si>
  <si>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</si>
  <si>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</si>
  <si>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</si>
  <si>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</si>
  <si>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</si>
  <si>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</si>
  <si>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</si>
  <si>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</si>
  <si>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</si>
  <si>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</si>
  <si>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</si>
  <si>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</si>
  <si>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</si>
  <si>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</si>
  <si>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</si>
  <si>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</si>
  <si>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</si>
  <si>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</si>
  <si>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</si>
  <si>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</si>
  <si>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</si>
  <si>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</si>
  <si>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</si>
  <si>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</si>
  <si>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</si>
  <si>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</si>
  <si>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</si>
  <si>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</si>
  <si>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</si>
  <si>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</si>
  <si>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</si>
  <si>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</si>
  <si>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</si>
  <si>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</si>
  <si>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</si>
  <si>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</si>
  <si>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</si>
  <si>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</si>
  <si>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</si>
  <si>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</si>
  <si>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</si>
  <si>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</si>
  <si>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</si>
  <si>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</si>
  <si>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</si>
  <si>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</si>
  <si>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</si>
  <si>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</si>
  <si>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</si>
  <si>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</si>
  <si>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</si>
  <si>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</si>
  <si>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</si>
  <si>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</si>
  <si>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</si>
  <si>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</si>
  <si>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</si>
  <si>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</si>
  <si>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</si>
  <si>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</si>
  <si>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</si>
  <si>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</si>
  <si>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</si>
  <si>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</si>
  <si>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</si>
  <si>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</si>
  <si>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</si>
  <si>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</si>
  <si>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</si>
  <si>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</si>
  <si>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</si>
  <si>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</si>
  <si>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</si>
  <si>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</si>
  <si>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</si>
  <si>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</si>
  <si>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</si>
  <si>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</si>
  <si>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</si>
  <si>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</si>
  <si>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</si>
  <si>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</si>
  <si>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</si>
  <si>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</si>
  <si>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</si>
  <si>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</si>
  <si>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</si>
  <si>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</si>
  <si>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</si>
  <si>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</si>
  <si>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</si>
  <si>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</si>
  <si>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</si>
  <si>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</si>
  <si>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</si>
  <si>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</si>
  <si>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</si>
  <si>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</si>
  <si>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</si>
  <si>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</si>
  <si>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</si>
  <si>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</si>
  <si>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</si>
  <si>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</si>
  <si>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</si>
  <si>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</si>
  <si>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</si>
  <si>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</si>
  <si>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</si>
  <si>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</si>
  <si>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</si>
  <si>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</si>
  <si>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</si>
  <si>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</si>
  <si>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</si>
  <si>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</si>
  <si>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</si>
  <si>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</si>
  <si>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</si>
  <si>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</si>
  <si>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</si>
  <si>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</si>
  <si>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</si>
  <si>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</si>
  <si>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</si>
  <si>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</si>
  <si>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</si>
  <si>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</si>
  <si>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</si>
  <si>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</si>
  <si>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</si>
  <si>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</si>
  <si>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</si>
  <si>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</si>
  <si>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</si>
  <si>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</si>
  <si>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</si>
  <si>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</si>
  <si>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</si>
  <si>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</si>
  <si>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</si>
  <si>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</si>
  <si>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</si>
  <si>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</si>
  <si>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</si>
  <si>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</si>
  <si>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</si>
  <si>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</si>
  <si>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</si>
  <si>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</si>
  <si>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</si>
  <si>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</si>
  <si>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</si>
  <si>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</si>
  <si>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</si>
  <si>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</si>
  <si>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</si>
  <si>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</si>
  <si>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</si>
  <si>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</si>
  <si>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</si>
  <si>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</si>
  <si>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</si>
  <si>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</si>
  <si>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</si>
  <si>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</si>
  <si>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</si>
  <si>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</si>
  <si>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</si>
  <si>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</si>
  <si>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</si>
  <si>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</si>
  <si>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</si>
  <si>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</si>
  <si>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</si>
  <si>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</si>
  <si>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</si>
  <si>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</si>
  <si>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</si>
  <si>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</si>
  <si>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</si>
  <si>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</si>
  <si>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</si>
  <si>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</si>
  <si>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</si>
  <si>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</si>
  <si>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</si>
  <si>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</si>
  <si>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</si>
  <si>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</si>
  <si>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</si>
  <si>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</si>
  <si>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</si>
  <si>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</si>
  <si>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</si>
  <si>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</si>
  <si>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</si>
  <si>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</si>
  <si>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</si>
  <si>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</si>
  <si>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</si>
  <si>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</si>
  <si>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</si>
  <si>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</si>
  <si>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</si>
  <si>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</si>
  <si>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</si>
  <si>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</si>
  <si>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</si>
  <si>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</si>
  <si>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</si>
  <si>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</si>
  <si>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</si>
  <si>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</si>
  <si>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</si>
  <si>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</si>
  <si>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</si>
  <si>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</si>
  <si>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</si>
  <si>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</si>
  <si>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</si>
  <si>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</si>
  <si>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</si>
  <si>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</si>
  <si>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</si>
  <si>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</si>
  <si>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</si>
  <si>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</si>
  <si>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</si>
  <si>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</si>
  <si>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</si>
  <si>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</si>
  <si>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</si>
  <si>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</si>
  <si>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</si>
  <si>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</si>
  <si>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</si>
  <si>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</si>
  <si>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</si>
  <si>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</si>
  <si>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</si>
  <si>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</si>
  <si>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</si>
  <si>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</si>
  <si>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</si>
  <si>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</si>
  <si>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</si>
  <si>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</si>
  <si>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</si>
  <si>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</si>
  <si>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</si>
  <si>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</si>
  <si>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</si>
  <si>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</si>
  <si>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</si>
  <si>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</si>
  <si>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</si>
  <si>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</si>
  <si>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</si>
  <si>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</si>
  <si>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</si>
  <si>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</si>
  <si>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</si>
  <si>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</si>
  <si>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</si>
  <si>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</si>
  <si>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</si>
  <si>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</si>
  <si>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</si>
  <si>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</si>
  <si>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</si>
  <si>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</si>
  <si>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</si>
  <si>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</si>
  <si>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</si>
  <si>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</si>
  <si>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</si>
  <si>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</si>
  <si>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</si>
  <si>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</si>
  <si>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</si>
  <si>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</si>
  <si>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</si>
  <si>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</si>
  <si>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</si>
  <si>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</si>
  <si>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</si>
  <si>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</si>
  <si>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</si>
  <si>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</si>
  <si>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</si>
  <si>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</si>
  <si>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</si>
  <si>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</si>
  <si>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</si>
  <si>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</si>
  <si>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</si>
  <si>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</si>
  <si>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</si>
  <si>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</si>
  <si>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</si>
  <si>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</si>
  <si>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</si>
  <si>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</si>
  <si>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</si>
  <si>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</si>
  <si>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</si>
  <si>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</si>
  <si>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</si>
  <si>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</si>
  <si>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</si>
  <si>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</si>
  <si>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</si>
  <si>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</si>
  <si>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</si>
  <si>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</si>
  <si>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</si>
  <si>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</si>
  <si>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</si>
  <si>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</si>
  <si>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</si>
  <si>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</si>
  <si>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</si>
  <si>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</si>
  <si>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</si>
  <si>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</si>
  <si>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</si>
  <si>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</si>
  <si>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</si>
  <si>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</si>
  <si>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</si>
  <si>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</si>
  <si>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</si>
  <si>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</si>
  <si>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</si>
  <si>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</si>
  <si>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</si>
  <si>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</si>
  <si>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</si>
  <si>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</si>
  <si>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</si>
  <si>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</si>
  <si>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</si>
  <si>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</si>
  <si>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</si>
  <si>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</si>
  <si>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</si>
  <si>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</si>
  <si>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</si>
  <si>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</si>
  <si>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</si>
  <si>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</si>
  <si>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</si>
  <si>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</si>
  <si>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</si>
  <si>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</si>
  <si>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</si>
  <si>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</si>
  <si>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</si>
  <si>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</si>
  <si>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</si>
  <si>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</si>
  <si>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</si>
  <si>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</si>
  <si>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</si>
  <si>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</si>
  <si>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</si>
  <si>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</si>
  <si>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</si>
  <si>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</si>
  <si>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</si>
  <si>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</si>
  <si>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</si>
  <si>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</si>
  <si>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</si>
  <si>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</si>
  <si>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</si>
  <si>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</si>
  <si>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</si>
  <si>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</si>
  <si>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</si>
  <si>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</si>
  <si>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</si>
  <si>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</si>
  <si>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</si>
  <si>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</si>
  <si>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</si>
  <si>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</si>
  <si>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</si>
  <si>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</si>
  <si>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</si>
  <si>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</si>
  <si>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</si>
  <si>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</si>
  <si>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</si>
  <si>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</si>
  <si>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</si>
  <si>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</si>
  <si>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</si>
  <si>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</si>
  <si>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</si>
  <si>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</si>
  <si>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</si>
  <si>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</si>
  <si>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</si>
  <si>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</si>
  <si>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</si>
  <si>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</si>
  <si>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</si>
  <si>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</si>
  <si>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</si>
  <si>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</si>
  <si>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</si>
  <si>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</si>
  <si>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</si>
  <si>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</si>
  <si>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</si>
  <si>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</si>
  <si>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</si>
  <si>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</si>
  <si>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</si>
  <si>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</si>
  <si>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</si>
  <si>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</si>
  <si>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</si>
  <si>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</si>
  <si>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</si>
  <si>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</si>
  <si>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</si>
  <si>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</si>
  <si>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</si>
  <si>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</si>
  <si>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</si>
  <si>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</si>
  <si>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</si>
  <si>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</si>
  <si>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</si>
  <si>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</si>
  <si>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</si>
  <si>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</si>
  <si>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</si>
  <si>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</si>
  <si>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</si>
  <si>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</si>
  <si>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</si>
  <si>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</si>
  <si>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</si>
  <si>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</si>
  <si>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</si>
  <si>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</si>
  <si>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</si>
  <si>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</si>
  <si>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</si>
  <si>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</si>
  <si>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</si>
  <si>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</si>
  <si>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</si>
  <si>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</si>
  <si>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</si>
  <si>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</si>
  <si>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</si>
  <si>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</si>
  <si>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</si>
  <si>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</si>
  <si>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</si>
  <si>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</si>
  <si>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</si>
  <si>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</si>
  <si>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</si>
  <si>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</si>
  <si>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</si>
  <si>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</si>
  <si>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</si>
  <si>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</si>
  <si>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</si>
  <si>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</si>
  <si>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</si>
  <si>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</si>
  <si>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</si>
  <si>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</si>
  <si>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</si>
  <si>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</si>
  <si>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</si>
  <si>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</si>
  <si>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</si>
  <si>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</si>
  <si>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</si>
  <si>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</si>
  <si>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</si>
  <si>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</si>
  <si>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</si>
  <si>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</si>
  <si>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</si>
  <si>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</si>
  <si>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</si>
  <si>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</si>
  <si>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</si>
  <si>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</si>
  <si>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</si>
  <si>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</si>
  <si>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</si>
  <si>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</si>
  <si>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</si>
  <si>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</si>
  <si>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</si>
  <si>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</si>
  <si>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</si>
  <si>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</si>
  <si>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</si>
  <si>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</si>
  <si>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</si>
  <si>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</si>
  <si>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</si>
  <si>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</si>
  <si>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</si>
  <si>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</si>
  <si>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</si>
  <si>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</si>
  <si>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</si>
  <si>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</si>
  <si>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</si>
  <si>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</si>
  <si>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</si>
  <si>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</si>
  <si>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</si>
  <si>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</si>
  <si>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</si>
  <si>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</si>
  <si>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</si>
  <si>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</si>
  <si>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</si>
  <si>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</si>
  <si>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</si>
  <si>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</si>
  <si>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</si>
  <si>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</si>
  <si>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</si>
  <si>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</si>
  <si>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</si>
  <si>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</si>
  <si>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</si>
  <si>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</si>
  <si>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</si>
  <si>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</si>
  <si>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</si>
  <si>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</si>
  <si>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</si>
  <si>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</si>
  <si>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</si>
  <si>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</si>
  <si>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</si>
  <si>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</si>
  <si>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</si>
  <si>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</si>
  <si>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</si>
  <si>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</si>
  <si>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</si>
  <si>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</si>
  <si>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</si>
  <si>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</si>
  <si>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</si>
  <si>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</si>
  <si>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</si>
  <si>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</si>
  <si>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</si>
  <si>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</si>
  <si>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</si>
  <si>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</si>
  <si>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</si>
  <si>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</si>
  <si>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</si>
  <si>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</si>
  <si>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</si>
  <si>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</si>
  <si>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</si>
  <si>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</si>
  <si>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</si>
  <si>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</si>
  <si>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</si>
  <si>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</si>
  <si>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</si>
  <si>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</si>
  <si>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</si>
  <si>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</si>
  <si>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</si>
  <si>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</si>
  <si>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</si>
  <si>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</si>
  <si>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</si>
  <si>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</si>
  <si>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</si>
  <si>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</si>
  <si>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</si>
  <si>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</si>
  <si>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</si>
  <si>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</si>
  <si>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</si>
  <si>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</si>
  <si>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</si>
  <si>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</si>
  <si>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</si>
  <si>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</si>
  <si>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</si>
  <si>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</si>
  <si>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</si>
  <si>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</si>
  <si>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</si>
  <si>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</si>
  <si>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</si>
  <si>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</si>
  <si>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</si>
  <si>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</si>
  <si>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</si>
  <si>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</si>
  <si>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</si>
  <si>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</si>
  <si>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</si>
  <si>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</si>
  <si>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</si>
  <si>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</si>
  <si>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</si>
  <si>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</si>
  <si>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</si>
  <si>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</si>
  <si>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</si>
  <si>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</si>
  <si>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</si>
  <si>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</si>
  <si>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</si>
  <si>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</si>
  <si>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</si>
  <si>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</si>
  <si>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</si>
  <si>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</si>
  <si>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</si>
  <si>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</si>
  <si>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</si>
  <si>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</si>
  <si>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</si>
  <si>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</si>
  <si>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</si>
  <si>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</si>
  <si>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</si>
  <si>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</si>
  <si>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</si>
  <si>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</si>
  <si>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</si>
  <si>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</si>
  <si>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</si>
  <si>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</si>
  <si>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</si>
  <si>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</si>
  <si>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</si>
  <si>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</si>
  <si>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</si>
  <si>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</si>
  <si>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</si>
  <si>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</si>
  <si>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</si>
  <si>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</si>
  <si>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</si>
  <si>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</si>
  <si>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</si>
  <si>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</si>
  <si>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</si>
  <si>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</si>
  <si>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</si>
  <si>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</si>
  <si>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</si>
  <si>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</si>
  <si>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</si>
  <si>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</si>
  <si>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</si>
  <si>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</si>
  <si>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</si>
  <si>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</si>
  <si>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</si>
  <si>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</si>
  <si>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</si>
  <si>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</si>
  <si>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</si>
  <si>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</si>
  <si>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</si>
  <si>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</si>
  <si>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</si>
  <si>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</si>
  <si>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</si>
  <si>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</si>
  <si>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</si>
  <si>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</si>
  <si>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</si>
  <si>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</si>
  <si>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</si>
  <si>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</si>
  <si>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</si>
  <si>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</si>
  <si>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</si>
  <si>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</si>
  <si>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</si>
  <si>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</si>
  <si>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</si>
  <si>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</si>
  <si>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</si>
  <si>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</si>
  <si>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</si>
  <si>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</si>
  <si>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</si>
  <si>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</si>
  <si>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</si>
  <si>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</si>
  <si>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</si>
  <si>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</si>
  <si>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</si>
  <si>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</si>
  <si>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</si>
  <si>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</si>
  <si>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</si>
  <si>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</si>
  <si>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</si>
  <si>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</si>
  <si>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</si>
  <si>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</si>
  <si>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</si>
  <si>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</si>
  <si>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</si>
  <si>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</si>
  <si>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</si>
  <si>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</si>
  <si>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</si>
  <si>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</si>
  <si>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</si>
  <si>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</si>
  <si>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</si>
  <si>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</si>
  <si>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</si>
  <si>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</si>
  <si>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</si>
  <si>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</si>
  <si>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</si>
  <si>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</si>
  <si>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</si>
  <si>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</si>
  <si>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</si>
  <si>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</si>
  <si>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</si>
  <si>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</si>
  <si>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</si>
  <si>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</si>
  <si>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</si>
  <si>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</si>
  <si>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</si>
  <si>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</si>
  <si>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</si>
  <si>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</si>
  <si>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</si>
  <si>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</si>
  <si>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</si>
  <si>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</si>
  <si>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</si>
  <si>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</si>
  <si>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</si>
  <si>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</si>
  <si>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</si>
  <si>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</si>
  <si>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</si>
  <si>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</si>
  <si>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</si>
  <si>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</si>
  <si>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</si>
  <si>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</si>
  <si>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</si>
  <si>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</si>
  <si>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</si>
  <si>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</si>
  <si>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</si>
  <si>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</si>
  <si>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</si>
  <si>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</si>
  <si>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</si>
  <si>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</si>
  <si>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</si>
  <si>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</si>
  <si>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</si>
  <si>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</si>
  <si>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</si>
  <si>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</si>
  <si>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</si>
  <si>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</si>
  <si>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</si>
  <si>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</si>
  <si>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</si>
  <si>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</si>
  <si>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</si>
  <si>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</si>
  <si>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</si>
  <si>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</si>
  <si>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</si>
  <si>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</si>
  <si>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</si>
  <si>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</si>
  <si>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</si>
  <si>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</si>
  <si>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</si>
  <si>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</si>
  <si>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</si>
  <si>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</si>
  <si>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</si>
  <si>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</si>
  <si>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</si>
  <si>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</si>
  <si>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</si>
  <si>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</si>
  <si>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</si>
  <si>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</si>
  <si>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</si>
  <si>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</si>
  <si>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</si>
  <si>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</si>
  <si>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</si>
  <si>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</si>
  <si>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</si>
  <si>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</si>
  <si>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</si>
  <si>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</si>
  <si>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</si>
  <si>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</si>
  <si>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</si>
  <si>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</si>
  <si>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</si>
  <si>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</si>
  <si>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</si>
  <si>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</si>
  <si>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</si>
  <si>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</si>
  <si>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</si>
  <si>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</si>
  <si>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</si>
  <si>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</si>
  <si>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</si>
  <si>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</si>
  <si>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</si>
  <si>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</si>
  <si>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</si>
  <si>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</si>
  <si>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</si>
  <si>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</si>
  <si>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</si>
  <si>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</si>
  <si>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</si>
  <si>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</si>
  <si>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</si>
  <si>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</si>
  <si>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</si>
  <si>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</si>
  <si>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</si>
  <si>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</si>
  <si>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</si>
  <si>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</si>
  <si>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</si>
  <si>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</si>
  <si>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</si>
  <si>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</si>
  <si>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</si>
  <si>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</si>
  <si>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</si>
  <si>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</si>
  <si>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</si>
  <si>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</si>
  <si>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</si>
  <si>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</si>
  <si>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</si>
  <si>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</si>
  <si>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</si>
  <si>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</si>
  <si>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</si>
  <si>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</si>
  <si>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</si>
  <si>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</si>
  <si>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</si>
  <si>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</si>
  <si>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</si>
  <si>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</si>
  <si>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</si>
  <si>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</si>
  <si>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</si>
  <si>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</si>
  <si>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</si>
  <si>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</si>
  <si>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</si>
  <si>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</si>
  <si>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</si>
  <si>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</si>
  <si>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</si>
  <si>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</si>
  <si>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</si>
  <si>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</si>
  <si>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</si>
  <si>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</si>
  <si>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</si>
  <si>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</si>
  <si>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</si>
  <si>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</si>
  <si>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</si>
  <si>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</si>
  <si>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</si>
  <si>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</si>
  <si>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</si>
  <si>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</si>
  <si>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</si>
  <si>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</si>
  <si>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</si>
  <si>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</si>
  <si>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</si>
  <si>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</si>
  <si>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</si>
  <si>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</si>
  <si>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</si>
  <si>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</si>
  <si>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</si>
  <si>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</si>
  <si>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</si>
  <si>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</si>
  <si>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</si>
  <si>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</si>
  <si>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</si>
  <si>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</si>
  <si>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</si>
  <si>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</si>
  <si>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</si>
  <si>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</si>
  <si>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</si>
  <si>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</si>
  <si>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</si>
  <si>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</si>
  <si>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</si>
  <si>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</si>
  <si>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</si>
  <si>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</si>
  <si>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</si>
  <si>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</si>
  <si>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</si>
  <si>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</si>
  <si>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</si>
  <si>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</si>
  <si>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</si>
  <si>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</si>
  <si>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</si>
  <si>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</si>
  <si>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</si>
  <si>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</si>
  <si>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</si>
  <si>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</si>
  <si>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</si>
  <si>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</si>
  <si>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</si>
  <si>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</si>
  <si>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</si>
  <si>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</si>
  <si>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</si>
  <si>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</si>
  <si>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</si>
  <si>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</si>
  <si>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</si>
  <si>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</si>
  <si>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</si>
  <si>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</si>
  <si>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</si>
  <si>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</si>
  <si>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</si>
  <si>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</si>
  <si>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</si>
  <si>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</si>
  <si>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</si>
  <si>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</si>
  <si>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</si>
  <si>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</si>
  <si>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</si>
  <si>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</si>
  <si>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</si>
  <si>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</si>
  <si>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</si>
  <si>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</si>
  <si>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</si>
  <si>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</si>
  <si>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</si>
  <si>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</si>
  <si>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</si>
  <si>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</si>
  <si>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</si>
  <si>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</si>
  <si>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</si>
  <si>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</si>
  <si>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</si>
  <si>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</si>
  <si>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</si>
  <si>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</si>
  <si>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</si>
  <si>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</si>
  <si>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</si>
  <si>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</si>
  <si>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</si>
  <si>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</si>
  <si>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</si>
  <si>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</si>
  <si>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</si>
  <si>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</si>
  <si>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</si>
  <si>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</si>
  <si>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</si>
  <si>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</si>
  <si>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</si>
  <si>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</si>
  <si>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</si>
  <si>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</si>
  <si>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</si>
  <si>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</si>
  <si>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</si>
  <si>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</si>
  <si>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</si>
  <si>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</si>
  <si>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</si>
  <si>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</si>
  <si>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</si>
  <si>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</si>
  <si>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</si>
  <si>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</si>
  <si>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</si>
  <si>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</si>
  <si>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</si>
  <si>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</si>
  <si>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</si>
  <si>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</si>
  <si>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</si>
  <si>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</si>
  <si>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</si>
  <si>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</si>
  <si>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</si>
  <si>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</si>
  <si>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</si>
  <si>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</si>
  <si>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</si>
  <si>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</si>
  <si>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</si>
  <si>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</si>
  <si>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</si>
  <si>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</si>
  <si>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</si>
  <si>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</si>
  <si>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</si>
  <si>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</si>
  <si>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</si>
  <si>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</si>
  <si>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</si>
  <si>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</si>
  <si>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</si>
  <si>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</si>
  <si>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</si>
  <si>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</si>
  <si>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</si>
  <si>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</si>
  <si>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</si>
  <si>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</si>
  <si>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</si>
  <si>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</si>
  <si>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</si>
  <si>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</si>
  <si>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</si>
  <si>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</si>
  <si>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</si>
  <si>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</si>
  <si>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</si>
  <si>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</si>
  <si>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</si>
  <si>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</si>
  <si>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</si>
  <si>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</si>
  <si>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</si>
  <si>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</si>
  <si>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</si>
  <si>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</si>
  <si>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</si>
  <si>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</si>
  <si>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</si>
  <si>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</si>
  <si>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</si>
  <si>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</si>
  <si>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</si>
  <si>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</si>
  <si>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</si>
  <si>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</si>
  <si>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</si>
  <si>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</si>
  <si>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</si>
  <si>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</si>
  <si>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</si>
  <si>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</si>
  <si>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</si>
  <si>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</si>
  <si>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</si>
  <si>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</si>
  <si>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</si>
  <si>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</si>
  <si>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</si>
  <si>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</si>
  <si>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</si>
  <si>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</si>
  <si>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</si>
  <si>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</si>
  <si>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</si>
  <si>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</si>
  <si>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</si>
  <si>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</si>
  <si>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</si>
  <si>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</si>
  <si>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</si>
  <si>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</si>
  <si>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</si>
  <si>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</si>
  <si>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</si>
  <si>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</si>
  <si>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</si>
  <si>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</si>
  <si>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</si>
  <si>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</si>
  <si>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</si>
  <si>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</si>
  <si>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</si>
  <si>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</si>
  <si>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</si>
  <si>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</si>
  <si>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</si>
  <si>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</si>
  <si>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</si>
  <si>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</si>
  <si>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</si>
  <si>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</si>
  <si>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</si>
  <si>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</si>
  <si>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</si>
  <si>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</si>
  <si>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</si>
  <si>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</si>
  <si>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</si>
  <si>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</si>
  <si>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</si>
  <si>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</si>
  <si>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</si>
  <si>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</si>
  <si>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</si>
  <si>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</si>
  <si>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</si>
  <si>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</si>
  <si>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</si>
  <si>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</si>
  <si>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</si>
  <si>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</si>
  <si>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</si>
  <si>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</si>
  <si>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</si>
  <si>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</si>
  <si>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</si>
  <si>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</si>
  <si>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</si>
  <si>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</si>
  <si>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</si>
  <si>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</si>
  <si>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</si>
  <si>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</si>
  <si>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</si>
  <si>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</si>
  <si>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</si>
  <si>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</si>
  <si>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</si>
  <si>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</si>
  <si>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</si>
  <si>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</si>
  <si>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</si>
  <si>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</si>
  <si>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</si>
  <si>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</si>
  <si>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</si>
  <si>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</si>
  <si>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</si>
  <si>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</si>
  <si>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</si>
  <si>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</si>
  <si>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</si>
  <si>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</si>
  <si>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</si>
  <si>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</si>
  <si>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</si>
  <si>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</si>
  <si>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</si>
  <si>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</si>
  <si>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</si>
  <si>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</si>
  <si>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</si>
  <si>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</si>
  <si>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</si>
  <si>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</si>
  <si>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</si>
  <si>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</si>
  <si>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</si>
  <si>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</si>
  <si>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</si>
  <si>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</si>
  <si>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</si>
  <si>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</si>
  <si>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</si>
  <si>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</si>
  <si>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</si>
  <si>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</si>
  <si>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</si>
  <si>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</si>
  <si>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</si>
  <si>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</si>
  <si>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</si>
  <si>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</si>
  <si>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</si>
  <si>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</si>
  <si>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</si>
  <si>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</si>
  <si>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</si>
  <si>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</si>
  <si>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</si>
  <si>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</si>
  <si>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</si>
  <si>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</si>
  <si>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</si>
  <si>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</si>
  <si>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</si>
  <si>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</si>
  <si>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</si>
  <si>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</si>
  <si>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</si>
  <si>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</si>
  <si>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</si>
  <si>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</si>
  <si>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</si>
  <si>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</si>
  <si>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</si>
  <si>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</si>
  <si>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</si>
  <si>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</si>
  <si>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</si>
  <si>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</si>
  <si>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</si>
  <si>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</si>
  <si>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</si>
  <si>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</si>
  <si>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</si>
  <si>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</si>
  <si>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</si>
  <si>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</si>
  <si>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</si>
  <si>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</si>
  <si>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</si>
  <si>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</si>
  <si>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</si>
  <si>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</si>
  <si>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</si>
  <si>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</si>
  <si>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</si>
  <si>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</si>
  <si>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</si>
  <si>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</si>
  <si>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</si>
  <si>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</si>
  <si>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</si>
  <si>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</si>
  <si>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</si>
  <si>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</si>
  <si>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</si>
  <si>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</si>
  <si>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</si>
  <si>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</si>
  <si>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</si>
  <si>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</si>
  <si>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</si>
  <si>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</si>
  <si>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</si>
  <si>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</si>
  <si>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</si>
  <si>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</si>
  <si>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</si>
  <si>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</si>
  <si>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</si>
  <si>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</si>
  <si>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</si>
  <si>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</si>
  <si>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</si>
  <si>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</si>
  <si>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</si>
  <si>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</si>
  <si>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</si>
  <si>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</si>
  <si>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</si>
  <si>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</si>
  <si>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</si>
  <si>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</si>
  <si>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</si>
  <si>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</si>
  <si>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</si>
  <si>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</si>
  <si>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</si>
  <si>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</si>
  <si>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</si>
  <si>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</si>
  <si>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</si>
  <si>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</si>
  <si>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</si>
  <si>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</si>
  <si>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</si>
  <si>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</si>
  <si>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</si>
  <si>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</si>
  <si>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</si>
  <si>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</si>
  <si>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</si>
  <si>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</si>
  <si>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</si>
  <si>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</si>
  <si>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</si>
  <si>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</si>
  <si>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</si>
  <si>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</si>
  <si>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</si>
  <si>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</si>
  <si>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</si>
  <si>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</si>
  <si>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</si>
  <si>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</si>
  <si>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</si>
  <si>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</si>
  <si>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</si>
  <si>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</si>
  <si>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</si>
  <si>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</si>
  <si>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</si>
  <si>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</si>
  <si>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</si>
  <si>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</si>
  <si>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</si>
  <si>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</si>
  <si>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</si>
  <si>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</si>
  <si>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</si>
  <si>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</si>
  <si>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</si>
  <si>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</si>
  <si>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</si>
  <si>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</si>
  <si>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</si>
  <si>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</si>
  <si>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</si>
  <si>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</si>
  <si>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</si>
  <si>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</si>
  <si>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</si>
  <si>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</si>
  <si>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</si>
  <si>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</si>
  <si>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</si>
  <si>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</si>
  <si>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</si>
  <si>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</si>
  <si>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</si>
  <si>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</si>
  <si>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</si>
  <si>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</si>
  <si>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</si>
  <si>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</si>
  <si>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</si>
  <si>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</si>
  <si>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</si>
  <si>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</si>
  <si>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</si>
  <si>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</si>
  <si>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</si>
  <si>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</si>
  <si>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</si>
  <si>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</si>
  <si>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</si>
  <si>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</si>
  <si>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</si>
  <si>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</si>
  <si>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</si>
  <si>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</si>
  <si>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</si>
  <si>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</si>
  <si>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</si>
  <si>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</si>
  <si>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</si>
  <si>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</si>
  <si>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</si>
  <si>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</si>
  <si>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</si>
  <si>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</si>
  <si>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</si>
  <si>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</si>
  <si>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</si>
  <si>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</si>
  <si>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</si>
  <si>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</si>
  <si>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</si>
  <si>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</si>
  <si>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</si>
  <si>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</si>
  <si>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</si>
  <si>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</si>
  <si>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</si>
  <si>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</si>
  <si>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</si>
  <si>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</si>
  <si>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</si>
  <si>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</si>
  <si>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</si>
  <si>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</si>
  <si>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</si>
  <si>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</si>
  <si>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</si>
  <si>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</si>
  <si>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</si>
  <si>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</si>
  <si>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</si>
  <si>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</si>
  <si>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</si>
  <si>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</si>
  <si>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</si>
  <si>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</si>
  <si>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</si>
  <si>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</si>
  <si>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</si>
  <si>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</si>
  <si>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</si>
  <si>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</si>
  <si>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</si>
  <si>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</si>
  <si>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</si>
  <si>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</si>
  <si>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</si>
  <si>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</si>
  <si>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</si>
  <si>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</si>
  <si>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</si>
  <si>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</si>
  <si>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</si>
  <si>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</si>
  <si>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</si>
  <si>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</si>
  <si>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</si>
  <si>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</si>
  <si>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</si>
  <si>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</si>
  <si>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</si>
  <si>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</si>
  <si>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</si>
  <si>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</si>
  <si>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</si>
  <si>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</si>
  <si>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</si>
  <si>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</si>
  <si>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</si>
  <si>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</si>
  <si>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</si>
  <si>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</si>
  <si>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</si>
  <si>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</si>
  <si>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</si>
  <si>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</si>
  <si>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</si>
  <si>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</si>
  <si>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</si>
  <si>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</si>
  <si>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</si>
  <si>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</si>
  <si>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</si>
  <si>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</si>
  <si>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</si>
  <si>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</si>
  <si>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</si>
  <si>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</si>
  <si>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</si>
  <si>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</si>
  <si>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</si>
  <si>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</si>
  <si>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</si>
  <si>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</si>
  <si>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</si>
  <si>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</si>
  <si>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</si>
  <si>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</si>
  <si>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</si>
  <si>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</si>
  <si>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</si>
  <si>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</si>
  <si>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</si>
  <si>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</si>
  <si>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</si>
  <si>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</si>
  <si>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</si>
  <si>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</si>
  <si>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</si>
  <si>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</si>
  <si>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</si>
  <si>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</si>
  <si>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</si>
  <si>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</si>
  <si>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</si>
  <si>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</si>
  <si>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</si>
  <si>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</si>
  <si>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</si>
  <si>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</si>
  <si>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</si>
  <si>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</si>
  <si>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</si>
  <si>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</si>
  <si>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</si>
  <si>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</si>
  <si>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</si>
  <si>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</si>
  <si>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</si>
  <si>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</si>
  <si>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</si>
  <si>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</si>
  <si>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</si>
  <si>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</si>
  <si>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</si>
  <si>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</si>
  <si>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</si>
  <si>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</si>
  <si>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</si>
  <si>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</si>
  <si>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</si>
  <si>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</si>
  <si>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</si>
  <si>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</si>
  <si>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</si>
  <si>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</si>
  <si>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</si>
  <si>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</si>
  <si>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</si>
  <si>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</si>
  <si>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</si>
  <si>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</si>
  <si>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</si>
  <si>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</si>
  <si>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</si>
  <si>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</si>
  <si>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</si>
  <si>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</si>
  <si>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</si>
  <si>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</si>
  <si>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</si>
  <si>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</si>
  <si>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</si>
  <si>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</si>
  <si>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</si>
  <si>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</si>
  <si>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</si>
  <si>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</si>
  <si>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</si>
  <si>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</si>
  <si>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</si>
  <si>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</si>
  <si>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</si>
  <si>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</si>
  <si>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</si>
  <si>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</si>
  <si>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</si>
  <si>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</si>
  <si>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</si>
  <si>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</si>
  <si>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</si>
  <si>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</si>
  <si>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</si>
  <si>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</si>
  <si>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</si>
  <si>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</si>
  <si>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</si>
  <si>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</si>
  <si>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</si>
  <si>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</si>
  <si>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</si>
  <si>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</si>
  <si>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</si>
  <si>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</si>
  <si>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</si>
  <si>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</si>
  <si>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</si>
  <si>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</si>
  <si>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</si>
  <si>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</si>
  <si>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</si>
  <si>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</si>
  <si>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</si>
  <si>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</si>
  <si>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</si>
  <si>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</si>
  <si>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</si>
  <si>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</si>
  <si>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</si>
  <si>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</si>
  <si>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</si>
  <si>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</si>
  <si>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</si>
  <si>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</si>
  <si>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</si>
  <si>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</si>
  <si>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</si>
  <si>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</si>
  <si>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</si>
  <si>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</si>
  <si>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</si>
  <si>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</si>
  <si>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</si>
  <si>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</si>
  <si>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</si>
  <si>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</si>
  <si>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</si>
  <si>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</si>
  <si>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</si>
  <si>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</si>
  <si>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</si>
  <si>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</si>
  <si>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</si>
  <si>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</si>
  <si>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</si>
  <si>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</si>
  <si>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</si>
  <si>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</si>
  <si>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</si>
  <si>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</si>
  <si>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</si>
  <si>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</si>
  <si>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</si>
  <si>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</si>
  <si>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</si>
  <si>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</si>
  <si>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</si>
  <si>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</si>
  <si>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</si>
  <si>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</si>
  <si>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</si>
  <si>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</si>
  <si>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</si>
  <si>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</si>
  <si>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</si>
  <si>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</si>
  <si>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</si>
  <si>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</si>
  <si>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</si>
  <si>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</si>
  <si>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</si>
  <si>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</si>
  <si>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</si>
  <si>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</si>
  <si>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</si>
  <si>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</si>
  <si>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</si>
  <si>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</si>
  <si>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</si>
  <si>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</si>
  <si>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</si>
  <si>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</si>
  <si>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</si>
  <si>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</si>
  <si>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</si>
  <si>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</si>
  <si>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</si>
  <si>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</si>
  <si>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</si>
  <si>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</si>
  <si>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</si>
  <si>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</si>
  <si>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</si>
  <si>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</si>
  <si>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</si>
  <si>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</si>
  <si>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</si>
  <si>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</si>
  <si>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</si>
  <si>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</si>
  <si>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</si>
  <si>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</si>
  <si>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</si>
  <si>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</si>
  <si>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</si>
  <si>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</si>
  <si>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</si>
  <si>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</si>
  <si>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</si>
  <si>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</si>
  <si>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</si>
  <si>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</si>
  <si>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</si>
  <si>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</si>
  <si>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</si>
  <si>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</si>
  <si>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</si>
  <si>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</si>
  <si>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</si>
  <si>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</si>
  <si>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</si>
  <si>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</si>
  <si>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</si>
  <si>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</si>
  <si>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</si>
  <si>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</si>
  <si>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</si>
  <si>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</si>
  <si>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</si>
  <si>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</si>
  <si>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</si>
  <si>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</si>
  <si>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</si>
  <si>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</si>
  <si>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</si>
  <si>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</si>
  <si>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</si>
  <si>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</si>
  <si>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</si>
  <si>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</si>
  <si>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</si>
  <si>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</si>
  <si>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</si>
  <si>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</si>
  <si>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</si>
  <si>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</si>
  <si>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</si>
  <si>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</si>
  <si>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</si>
  <si>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</si>
  <si>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</si>
  <si>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</si>
  <si>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</si>
  <si>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</si>
  <si>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</si>
  <si>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</si>
  <si>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</si>
  <si>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</si>
  <si>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</si>
  <si>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</si>
  <si>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</si>
  <si>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</si>
  <si>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</si>
  <si>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</si>
  <si>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</si>
  <si>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</si>
  <si>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</si>
  <si>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</si>
  <si>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</si>
  <si>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</si>
  <si>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</si>
  <si>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</si>
  <si>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</si>
  <si>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</si>
  <si>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</si>
  <si>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</si>
  <si>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</si>
  <si>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</si>
  <si>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</si>
  <si>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</si>
  <si>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</si>
  <si>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</si>
  <si>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</si>
  <si>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</si>
  <si>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</si>
  <si>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</si>
  <si>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</si>
  <si>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</si>
  <si>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</si>
  <si>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</si>
  <si>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</si>
  <si>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</si>
  <si>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</si>
  <si>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</si>
  <si>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</si>
  <si>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</si>
  <si>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</si>
  <si>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</si>
  <si>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</si>
  <si>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</si>
  <si>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</si>
  <si>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</si>
  <si>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</si>
  <si>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</si>
  <si>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</si>
  <si>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</si>
  <si>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</si>
  <si>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</si>
  <si>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</si>
  <si>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</si>
  <si>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</si>
  <si>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</si>
  <si>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</si>
  <si>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</si>
  <si>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</si>
  <si>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</si>
  <si>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</si>
  <si>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</si>
  <si>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</si>
  <si>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</si>
  <si>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</si>
  <si>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</si>
  <si>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</si>
  <si>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</si>
  <si>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</si>
  <si>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</si>
  <si>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</si>
  <si>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</si>
  <si>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</si>
  <si>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</si>
  <si>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</si>
  <si>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</si>
  <si>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</si>
  <si>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</si>
  <si>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</si>
  <si>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</si>
  <si>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</si>
  <si>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</si>
  <si>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</si>
  <si>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</si>
  <si>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</si>
  <si>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</si>
  <si>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</si>
  <si>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</si>
  <si>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</si>
  <si>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</si>
  <si>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</si>
  <si>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</si>
  <si>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</si>
  <si>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</si>
  <si>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</si>
  <si>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</si>
  <si>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</si>
  <si>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</si>
  <si>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</si>
  <si>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</si>
  <si>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</si>
  <si>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</si>
  <si>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</si>
  <si>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</si>
  <si>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</si>
  <si>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</si>
  <si>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</si>
  <si>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</si>
  <si>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</si>
  <si>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</si>
  <si>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</si>
  <si>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</si>
  <si>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</si>
  <si>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</si>
  <si>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</si>
  <si>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</si>
  <si>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</si>
  <si>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</si>
  <si>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</si>
  <si>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</si>
  <si>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</si>
  <si>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</si>
  <si>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</si>
  <si>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</si>
  <si>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</si>
  <si>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</si>
  <si>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</si>
  <si>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</si>
  <si>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</si>
  <si>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</si>
  <si>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</si>
  <si>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</si>
  <si>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</si>
  <si>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</si>
  <si>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</si>
  <si>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</si>
  <si>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</si>
  <si>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</si>
  <si>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</si>
  <si>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</si>
  <si>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</si>
  <si>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</si>
  <si>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</si>
  <si>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</si>
  <si>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</si>
  <si>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</si>
  <si>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</si>
  <si>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</si>
  <si>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</si>
  <si>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</si>
  <si>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</si>
  <si>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</si>
  <si>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</si>
  <si>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</si>
  <si>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</si>
  <si>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</si>
  <si>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</si>
  <si>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</si>
  <si>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</si>
  <si>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</si>
  <si>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</si>
  <si>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</si>
  <si>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</si>
  <si>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</si>
  <si>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</si>
  <si>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</si>
  <si>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</si>
  <si>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</si>
  <si>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</si>
  <si>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</si>
  <si>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</si>
  <si>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</si>
  <si>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</si>
  <si>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</si>
  <si>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</si>
  <si>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</si>
  <si>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</si>
  <si>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</si>
  <si>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</si>
  <si>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</si>
  <si>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</si>
  <si>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</si>
  <si>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</si>
  <si>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</si>
  <si>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</si>
  <si>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</si>
  <si>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</si>
  <si>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</si>
  <si>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</si>
  <si>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</si>
  <si>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</si>
  <si>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</si>
  <si>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</si>
  <si>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</si>
  <si>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</si>
  <si>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</si>
  <si>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</si>
  <si>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</si>
  <si>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</si>
  <si>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</si>
  <si>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</si>
  <si>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</si>
  <si>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</si>
  <si>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</si>
  <si>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</si>
  <si>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</si>
  <si>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</si>
  <si>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</si>
  <si>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</si>
  <si>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</si>
  <si>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</si>
  <si>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</si>
  <si>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</si>
  <si>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</si>
  <si>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</si>
  <si>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</si>
  <si>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</si>
  <si>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</si>
  <si>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</si>
  <si>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</si>
  <si>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</si>
  <si>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</si>
  <si>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</si>
  <si>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</si>
  <si>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</si>
  <si>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</si>
  <si>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</si>
  <si>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</si>
  <si>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</si>
  <si>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</si>
  <si>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</si>
  <si>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</si>
  <si>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</si>
  <si>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</si>
  <si>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</si>
  <si>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</si>
  <si>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</si>
  <si>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</si>
  <si>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</si>
  <si>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</si>
  <si>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</si>
  <si>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</si>
  <si>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</si>
  <si>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</si>
  <si>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</si>
  <si>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</si>
  <si>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</si>
  <si>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</si>
  <si>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</si>
  <si>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</si>
  <si>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</si>
  <si>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</si>
  <si>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</si>
  <si>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</si>
  <si>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</si>
  <si>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</si>
  <si>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</si>
  <si>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</si>
  <si>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</si>
  <si>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</si>
  <si>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</si>
  <si>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</si>
  <si>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</si>
  <si>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</si>
  <si>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</si>
  <si>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</si>
  <si>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</si>
  <si>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</si>
  <si>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</si>
  <si>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</si>
  <si>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</si>
  <si>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</si>
  <si>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</si>
  <si>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</si>
  <si>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</si>
  <si>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</si>
  <si>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</si>
  <si>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</si>
  <si>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</si>
  <si>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</si>
  <si>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</si>
  <si>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</si>
  <si>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</si>
  <si>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</si>
  <si>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</si>
  <si>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</si>
  <si>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</si>
  <si>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</si>
  <si>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</si>
  <si>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</si>
  <si>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</si>
  <si>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</si>
  <si>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</si>
  <si>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</si>
  <si>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</si>
  <si>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</si>
  <si>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</si>
  <si>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</si>
  <si>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</si>
  <si>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</si>
  <si>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</si>
  <si>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</si>
  <si>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</si>
  <si>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</si>
  <si>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</si>
  <si>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</si>
  <si>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</si>
  <si>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</si>
  <si>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</si>
  <si>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</si>
  <si>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</si>
  <si>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</si>
  <si>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</si>
  <si>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</si>
  <si>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</si>
  <si>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</si>
  <si>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</si>
  <si>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</si>
  <si>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</si>
  <si>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</si>
  <si>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</si>
  <si>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</si>
  <si>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</si>
  <si>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</si>
  <si>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</si>
  <si>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</si>
  <si>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</si>
  <si>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</si>
  <si>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</si>
  <si>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</si>
  <si>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</si>
  <si>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</si>
  <si>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</si>
  <si>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</si>
  <si>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</si>
  <si>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</si>
  <si>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</si>
  <si>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</si>
  <si>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</si>
  <si>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</si>
  <si>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</si>
  <si>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</si>
  <si>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</si>
  <si>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</si>
  <si>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</si>
  <si>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</si>
  <si>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</si>
  <si>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</si>
  <si>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</si>
  <si>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</si>
  <si>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</si>
  <si>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</si>
  <si>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</si>
  <si>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</si>
  <si>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</si>
  <si>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</si>
  <si>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</si>
  <si>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</si>
  <si>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</si>
  <si>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</si>
  <si>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</si>
  <si>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</si>
  <si>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</si>
  <si>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</si>
  <si>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</si>
  <si>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</si>
  <si>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</si>
  <si>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</si>
  <si>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</si>
  <si>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</si>
  <si>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</si>
  <si>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</si>
  <si>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</si>
  <si>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</si>
  <si>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</si>
  <si>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</si>
  <si>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</si>
  <si>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</si>
  <si>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</si>
  <si>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</si>
  <si>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</si>
  <si>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</si>
  <si>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</si>
  <si>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</si>
  <si>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</si>
  <si>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</si>
  <si>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</si>
  <si>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</si>
  <si>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</si>
  <si>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</si>
  <si>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</si>
  <si>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</si>
  <si>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</si>
  <si>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</si>
  <si>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</si>
  <si>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</si>
  <si>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</si>
  <si>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</si>
  <si>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</si>
  <si>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</si>
  <si>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</si>
  <si>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</si>
  <si>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</si>
  <si>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</si>
  <si>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</si>
  <si>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</si>
  <si>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</si>
  <si>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</si>
  <si>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</si>
  <si>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</si>
  <si>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</si>
  <si>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</si>
  <si>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</si>
  <si>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</si>
  <si>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</si>
  <si>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</si>
  <si>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</si>
  <si>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</si>
  <si>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</si>
  <si>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</si>
  <si>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</si>
  <si>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</si>
  <si>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</si>
  <si>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</si>
  <si>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</si>
  <si>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</si>
  <si>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</si>
  <si>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</si>
  <si>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</si>
  <si>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</si>
  <si>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</si>
  <si>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</si>
  <si>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</si>
  <si>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</si>
  <si>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</si>
  <si>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</si>
  <si>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</si>
  <si>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</si>
  <si>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</si>
  <si>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</si>
  <si>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</si>
  <si>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</si>
  <si>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</si>
  <si>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</si>
  <si>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</si>
  <si>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</si>
  <si>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</si>
  <si>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</si>
  <si>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</si>
  <si>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</si>
  <si>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</si>
  <si>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</si>
  <si>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</si>
  <si>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</si>
  <si>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</si>
  <si>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</si>
  <si>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</si>
  <si>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</si>
  <si>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</si>
  <si>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</si>
  <si>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</si>
  <si>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</si>
  <si>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</si>
  <si>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</si>
  <si>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</si>
  <si>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</si>
  <si>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</si>
  <si>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</si>
  <si>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</si>
  <si>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</si>
  <si>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</si>
  <si>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</si>
  <si>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</si>
  <si>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</si>
  <si>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</si>
  <si>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</si>
  <si>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</si>
  <si>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</si>
  <si>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</si>
  <si>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</si>
  <si>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</si>
  <si>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</si>
  <si>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</si>
  <si>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</si>
  <si>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</si>
  <si>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</si>
  <si>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</si>
  <si>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</si>
  <si>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</si>
  <si>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</si>
  <si>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</si>
  <si>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</si>
  <si>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</si>
  <si>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</si>
  <si>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</si>
  <si>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</si>
  <si>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</si>
  <si>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</si>
  <si>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</si>
  <si>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</si>
  <si>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</si>
  <si>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</si>
  <si>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</si>
  <si>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</si>
  <si>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</si>
  <si>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</si>
  <si>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</si>
  <si>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</si>
  <si>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</si>
  <si>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</si>
  <si>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</si>
  <si>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</si>
  <si>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</si>
  <si>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</si>
  <si>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</si>
  <si>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</si>
  <si>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</si>
  <si>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</si>
  <si>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</si>
  <si>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</si>
  <si>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</si>
  <si>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</si>
  <si>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</si>
  <si>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</si>
  <si>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</si>
  <si>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</si>
  <si>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</si>
  <si>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</si>
  <si>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</si>
  <si>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</si>
  <si>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</si>
  <si>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</si>
  <si>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</si>
  <si>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</si>
  <si>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</si>
  <si>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</si>
  <si>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</si>
  <si>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</si>
  <si>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</si>
  <si>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</si>
  <si>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</si>
  <si>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</si>
  <si>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</si>
  <si>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</si>
  <si>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</si>
  <si>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</si>
  <si>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</si>
  <si>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</si>
  <si>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</si>
  <si>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</si>
  <si>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</si>
  <si>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</si>
  <si>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</si>
  <si>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</si>
  <si>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</si>
  <si>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</si>
  <si>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</si>
  <si>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</si>
  <si>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</si>
  <si>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</si>
  <si>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</si>
  <si>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</si>
  <si>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</si>
  <si>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</si>
  <si>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</si>
  <si>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</si>
  <si>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</si>
  <si>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</si>
  <si>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</si>
  <si>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</si>
  <si>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</si>
  <si>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</si>
  <si>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</si>
  <si>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</si>
  <si>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</si>
  <si>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</si>
  <si>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</si>
  <si>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</si>
  <si>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</si>
  <si>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</si>
  <si>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</si>
  <si>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</si>
  <si>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</si>
  <si>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</si>
  <si>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</si>
  <si>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</si>
  <si>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</si>
  <si>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</si>
  <si>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</si>
  <si>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</si>
  <si>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</si>
  <si>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</si>
  <si>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</si>
  <si>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</si>
  <si>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</si>
  <si>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</si>
  <si>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</si>
  <si>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</si>
  <si>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</si>
  <si>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</si>
  <si>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</si>
  <si>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</si>
  <si>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</si>
  <si>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</si>
  <si>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</si>
  <si>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</si>
  <si>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</si>
  <si>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</si>
  <si>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</si>
  <si>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</si>
  <si>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</si>
  <si>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</si>
  <si>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</si>
  <si>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</si>
  <si>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</si>
  <si>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</si>
  <si>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</si>
  <si>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</si>
  <si>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</si>
  <si>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</si>
  <si>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</si>
  <si>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</si>
  <si>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</si>
  <si>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</si>
  <si>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</si>
  <si>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</si>
  <si>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</si>
  <si>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</si>
  <si>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</si>
  <si>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</si>
  <si>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</si>
  <si>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</si>
  <si>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</si>
  <si>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</si>
  <si>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</si>
  <si>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</si>
  <si>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</si>
  <si>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</si>
  <si>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</si>
  <si>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</si>
  <si>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</si>
  <si>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</si>
  <si>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</si>
  <si>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</si>
  <si>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</si>
  <si>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</si>
  <si>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</si>
  <si>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</si>
  <si>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</si>
  <si>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</si>
  <si>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</si>
  <si>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</si>
  <si>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</si>
  <si>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</si>
  <si>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</si>
  <si>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</si>
  <si>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</si>
  <si>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</si>
  <si>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</si>
  <si>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</si>
  <si>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</si>
  <si>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</si>
  <si>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</si>
  <si>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</si>
  <si>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</si>
  <si>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</si>
  <si>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</si>
  <si>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</si>
  <si>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</si>
  <si>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</si>
  <si>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</si>
  <si>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</si>
  <si>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</si>
  <si>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</si>
  <si>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</si>
  <si>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</si>
  <si>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</si>
  <si>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</si>
  <si>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</si>
  <si>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</si>
  <si>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</si>
  <si>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</si>
  <si>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</si>
  <si>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</si>
  <si>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</si>
  <si>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</si>
  <si>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</si>
  <si>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</si>
  <si>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</si>
  <si>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</si>
  <si>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</si>
  <si>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</si>
  <si>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</si>
  <si>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</si>
  <si>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</si>
  <si>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</si>
  <si>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</si>
  <si>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</si>
  <si>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</si>
  <si>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</si>
  <si>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</si>
  <si>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</si>
  <si>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</si>
  <si>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</si>
  <si>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</si>
  <si>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</si>
  <si>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</si>
  <si>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</si>
  <si>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</si>
  <si>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</si>
  <si>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</si>
  <si>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</si>
  <si>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</si>
  <si>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</si>
  <si>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</si>
  <si>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</si>
  <si>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</si>
  <si>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</si>
  <si>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</si>
  <si>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</si>
  <si>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</si>
  <si>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</si>
  <si>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</si>
  <si>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</si>
  <si>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</si>
  <si>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</si>
  <si>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</si>
  <si>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</si>
  <si>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</si>
  <si>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</si>
  <si>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</si>
  <si>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</si>
  <si>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</si>
  <si>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</si>
  <si>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</si>
  <si>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</si>
  <si>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</si>
  <si>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</si>
  <si>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</si>
  <si>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</si>
  <si>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</si>
  <si>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</si>
  <si>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</si>
  <si>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</si>
  <si>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</si>
  <si>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</si>
  <si>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</si>
  <si>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</si>
  <si>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</si>
  <si>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</si>
  <si>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</si>
  <si>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</si>
  <si>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</si>
  <si>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</si>
  <si>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</si>
  <si>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</si>
  <si>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</si>
  <si>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</si>
  <si>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</si>
  <si>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</si>
  <si>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</si>
  <si>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</si>
  <si>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</si>
  <si>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</si>
  <si>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</si>
  <si>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</si>
  <si>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</si>
  <si>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</si>
  <si>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</si>
  <si>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</si>
  <si>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</si>
  <si>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</si>
  <si>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</si>
  <si>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</si>
  <si>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</si>
  <si>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</si>
  <si>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</si>
  <si>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</si>
  <si>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</si>
  <si>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</si>
  <si>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</si>
  <si>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</si>
  <si>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</si>
  <si>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</si>
  <si>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</si>
  <si>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</si>
  <si>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</si>
  <si>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</si>
  <si>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</si>
  <si>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</si>
  <si>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</si>
  <si>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</si>
  <si>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</si>
  <si>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</si>
  <si>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</si>
  <si>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</si>
  <si>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</si>
  <si>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</si>
  <si>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</si>
  <si>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</si>
  <si>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</si>
  <si>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</si>
  <si>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</si>
  <si>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</si>
  <si>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</si>
  <si>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</si>
  <si>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</si>
  <si>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</si>
  <si>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</si>
  <si>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</si>
  <si>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</si>
  <si>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</si>
  <si>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</si>
  <si>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</si>
  <si>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</si>
  <si>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</si>
  <si>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</si>
  <si>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</si>
  <si>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</si>
  <si>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</si>
  <si>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</si>
  <si>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</si>
  <si>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</si>
  <si>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</si>
  <si>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</si>
  <si>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</si>
  <si>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</si>
  <si>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</si>
  <si>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</si>
  <si>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</si>
  <si>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</si>
  <si>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</si>
  <si>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</si>
  <si>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</si>
  <si>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</si>
  <si>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</si>
  <si>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</si>
  <si>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</si>
  <si>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</si>
  <si>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</si>
  <si>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</si>
  <si>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</si>
  <si>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</si>
  <si>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</si>
  <si>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</si>
  <si>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</si>
  <si>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</si>
  <si>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</si>
  <si>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</si>
  <si>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</si>
  <si>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</si>
  <si>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</si>
  <si>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</si>
  <si>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</si>
  <si>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</si>
  <si>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</si>
  <si>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</si>
  <si>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</si>
  <si>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</si>
  <si>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</si>
  <si>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</si>
  <si>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</si>
  <si>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</si>
  <si>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</si>
  <si>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</si>
  <si>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</si>
  <si>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</si>
  <si>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</si>
  <si>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</si>
  <si>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</si>
  <si>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</si>
  <si>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</si>
  <si>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</si>
  <si>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</si>
  <si>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</si>
  <si>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</si>
  <si>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</si>
  <si>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</si>
  <si>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</si>
  <si>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</si>
  <si>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</si>
  <si>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</si>
  <si>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</si>
  <si>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</si>
  <si>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</si>
  <si>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</si>
  <si>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</si>
  <si>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</si>
  <si>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</si>
  <si>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</si>
  <si>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</si>
  <si>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</si>
  <si>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</si>
  <si>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</si>
  <si>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</si>
  <si>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</si>
  <si>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</si>
  <si>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</si>
  <si>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</si>
  <si>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</si>
  <si>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</si>
  <si>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</si>
  <si>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</si>
  <si>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</si>
  <si>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</si>
  <si>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</si>
  <si>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</si>
  <si>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</si>
  <si>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</si>
  <si>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</si>
  <si>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</si>
  <si>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</si>
  <si>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</si>
  <si>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</si>
  <si>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</si>
  <si>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</si>
  <si>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</si>
  <si>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</si>
  <si>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</si>
  <si>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</si>
  <si>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</si>
  <si>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</si>
  <si>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</si>
  <si>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</si>
  <si>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</si>
  <si>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</si>
  <si>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</si>
  <si>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</si>
  <si>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</si>
  <si>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</si>
  <si>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</si>
  <si>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</si>
  <si>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</si>
  <si>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</si>
  <si>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</si>
  <si>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</si>
  <si>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</si>
  <si>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</si>
  <si>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</si>
  <si>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</si>
  <si>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</si>
  <si>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</si>
  <si>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</si>
  <si>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</si>
  <si>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</si>
  <si>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</si>
  <si>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</si>
  <si>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</si>
  <si>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</si>
  <si>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</si>
  <si>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</si>
  <si>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</si>
  <si>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</si>
  <si>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</si>
  <si>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</si>
  <si>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</si>
  <si>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</si>
  <si>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</si>
  <si>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</si>
  <si>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</si>
  <si>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</si>
  <si>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</si>
  <si>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</si>
  <si>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</si>
  <si>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</si>
  <si>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</si>
  <si>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</si>
  <si>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</si>
  <si>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</si>
  <si>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</si>
  <si>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</si>
  <si>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</si>
  <si>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</si>
  <si>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</si>
  <si>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</si>
  <si>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</si>
  <si>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</si>
  <si>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</si>
  <si>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</si>
  <si>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</si>
  <si>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</si>
  <si>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</si>
  <si>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</si>
  <si>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</si>
  <si>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</si>
  <si>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</si>
  <si>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</si>
  <si>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</si>
  <si>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</si>
  <si>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</si>
  <si>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</si>
  <si>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</si>
  <si>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</si>
  <si>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</si>
  <si>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</si>
  <si>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</si>
  <si>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</si>
  <si>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</si>
  <si>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</si>
  <si>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</si>
  <si>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</si>
  <si>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</si>
  <si>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</si>
  <si>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</si>
  <si>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</si>
  <si>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</si>
  <si>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</si>
  <si>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</si>
  <si>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</si>
  <si>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</si>
  <si>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</si>
  <si>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</si>
  <si>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</si>
  <si>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</si>
  <si>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</si>
  <si>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</si>
  <si>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</si>
  <si>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</si>
  <si>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</si>
  <si>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</si>
  <si>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</si>
  <si>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</si>
  <si>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</si>
  <si>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</si>
  <si>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</si>
  <si>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</si>
  <si>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</si>
  <si>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</si>
  <si>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</si>
  <si>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</si>
  <si>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</si>
  <si>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</si>
  <si>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</si>
  <si>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</si>
  <si>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</si>
  <si>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</si>
  <si>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</si>
  <si>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</si>
  <si>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</si>
  <si>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</si>
  <si>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</si>
  <si>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</si>
  <si>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</si>
  <si>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</si>
  <si>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</si>
  <si>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</si>
  <si>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</si>
  <si>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</si>
  <si>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</si>
  <si>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</si>
  <si>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</si>
  <si>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</si>
  <si>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</si>
  <si>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</si>
  <si>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</si>
  <si>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</si>
  <si>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</si>
  <si>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</si>
  <si>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</si>
  <si>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</si>
  <si>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</si>
  <si>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</si>
  <si>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</si>
  <si>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</si>
  <si>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</si>
  <si>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</si>
  <si>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</si>
  <si>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</si>
  <si>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</si>
  <si>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</si>
  <si>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</si>
  <si>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</si>
  <si>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</si>
  <si>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</si>
  <si>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</si>
  <si>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</si>
  <si>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</si>
  <si>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</si>
  <si>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</si>
  <si>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</si>
  <si>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</si>
  <si>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</si>
  <si>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</si>
  <si>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</si>
  <si>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</si>
  <si>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</si>
  <si>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</si>
  <si>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</si>
  <si>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</si>
  <si>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</si>
  <si>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</si>
  <si>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</si>
  <si>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</si>
  <si>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</si>
  <si>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</si>
  <si>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</si>
  <si>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</si>
  <si>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</si>
  <si>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</si>
  <si>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</si>
  <si>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</si>
  <si>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</si>
  <si>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</si>
  <si>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</si>
  <si>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</si>
  <si>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</si>
  <si>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</si>
  <si>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</si>
  <si>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</si>
  <si>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</si>
  <si>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</si>
  <si>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</si>
  <si>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</si>
  <si>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</si>
  <si>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</si>
  <si>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</si>
  <si>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</si>
  <si>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</si>
  <si>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</si>
  <si>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</si>
  <si>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</si>
  <si>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</si>
  <si>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</si>
  <si>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</si>
  <si>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</si>
  <si>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</si>
  <si>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</si>
  <si>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</si>
  <si>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</si>
  <si>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</si>
  <si>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</si>
  <si>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</si>
  <si>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</si>
  <si>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</si>
  <si>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</si>
  <si>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</si>
  <si>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</si>
  <si>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</si>
  <si>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</si>
  <si>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</si>
  <si>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</si>
  <si>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</si>
  <si>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</si>
  <si>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</si>
  <si>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</si>
  <si>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</si>
  <si>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</si>
  <si>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</si>
  <si>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</si>
  <si>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</si>
  <si>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</si>
  <si>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</si>
  <si>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</si>
  <si>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</si>
  <si>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</si>
  <si>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</si>
  <si>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</si>
  <si>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</si>
  <si>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</si>
  <si>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</si>
  <si>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</si>
  <si>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</si>
  <si>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</si>
  <si>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</si>
  <si>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</si>
  <si>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</si>
  <si>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</si>
  <si>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</si>
  <si>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</si>
  <si>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</si>
  <si>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</si>
  <si>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</si>
  <si>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</si>
  <si>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</si>
  <si>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</si>
  <si>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</si>
  <si>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</si>
  <si>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</si>
  <si>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</si>
  <si>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</si>
  <si>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</si>
  <si>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</si>
  <si>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</si>
  <si>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</si>
  <si>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</si>
  <si>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</si>
  <si>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</si>
  <si>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</si>
  <si>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</si>
  <si>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</si>
  <si>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</si>
  <si>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</si>
  <si>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</si>
  <si>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</si>
  <si>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</si>
  <si>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</si>
  <si>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</si>
  <si>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</si>
  <si>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</si>
  <si>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</si>
  <si>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</si>
  <si>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</si>
  <si>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</si>
  <si>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</si>
  <si>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</si>
  <si>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</si>
  <si>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</si>
  <si>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</si>
  <si>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</si>
  <si>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</si>
  <si>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</si>
  <si>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</si>
  <si>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</si>
  <si>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</si>
  <si>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</si>
  <si>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</si>
  <si>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</si>
  <si>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</si>
  <si>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</si>
  <si>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</si>
  <si>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</si>
  <si>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</si>
  <si>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</si>
  <si>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</si>
  <si>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</si>
  <si>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</si>
  <si>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</si>
  <si>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</si>
  <si>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</si>
  <si>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</si>
  <si>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</si>
  <si>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</si>
  <si>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</si>
  <si>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</si>
  <si>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</si>
  <si>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</si>
  <si>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</si>
  <si>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</si>
  <si>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</si>
  <si>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</si>
  <si>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</si>
  <si>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</si>
  <si>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</si>
  <si>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</si>
  <si>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</si>
  <si>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</si>
  <si>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</si>
  <si>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</si>
  <si>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</si>
  <si>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</si>
  <si>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</si>
  <si>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</si>
  <si>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</si>
  <si>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</si>
  <si>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</si>
  <si>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</si>
  <si>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</si>
  <si>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</si>
  <si>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</si>
  <si>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</si>
  <si>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</si>
  <si>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</si>
  <si>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</si>
  <si>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</si>
  <si>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</si>
  <si>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</si>
  <si>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</si>
  <si>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</si>
  <si>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</si>
  <si>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</si>
  <si>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</si>
  <si>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</si>
  <si>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</si>
  <si>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</si>
  <si>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</si>
  <si>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</si>
  <si>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</si>
  <si>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</si>
  <si>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</si>
  <si>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</si>
  <si>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</si>
  <si>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</si>
  <si>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</si>
  <si>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</si>
  <si>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</si>
  <si>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</si>
  <si>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</si>
  <si>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</si>
  <si>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</si>
  <si>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</si>
  <si>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</si>
  <si>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</si>
  <si>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</si>
  <si>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</si>
  <si>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</si>
  <si>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</si>
  <si>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</si>
  <si>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</si>
  <si>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</si>
  <si>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</si>
  <si>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</si>
  <si>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</si>
  <si>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</si>
  <si>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</si>
  <si>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</si>
  <si>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</si>
  <si>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</si>
  <si>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</si>
  <si>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</si>
  <si>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</si>
  <si>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</si>
  <si>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</si>
  <si>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</si>
  <si>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</si>
  <si>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</si>
  <si>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</si>
  <si>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</si>
  <si>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</si>
  <si>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</si>
  <si>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</si>
  <si>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</si>
  <si>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</si>
  <si>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</si>
  <si>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</si>
  <si>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</si>
  <si>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</si>
  <si>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</si>
  <si>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</si>
  <si>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</si>
  <si>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</si>
  <si>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</si>
  <si>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</si>
  <si>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</si>
  <si>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</si>
  <si>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</si>
  <si>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</si>
  <si>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</si>
  <si>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</si>
  <si>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</si>
  <si>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</si>
  <si>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</si>
  <si>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</si>
  <si>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</si>
  <si>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</si>
  <si>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</si>
  <si>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</si>
  <si>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</si>
  <si>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</si>
  <si>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</si>
  <si>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</si>
  <si>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</si>
  <si>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</si>
  <si>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</si>
  <si>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</si>
  <si>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</si>
  <si>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</si>
  <si>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</si>
  <si>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</si>
  <si>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</si>
  <si>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</si>
  <si>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</si>
  <si>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</si>
  <si>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</si>
  <si>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</si>
  <si>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</si>
  <si>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</si>
  <si>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</si>
  <si>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</si>
  <si>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</si>
  <si>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</si>
  <si>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</si>
  <si>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</si>
  <si>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</si>
  <si>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</si>
  <si>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</si>
  <si>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</si>
  <si>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</si>
  <si>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</si>
  <si>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</si>
  <si>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</si>
  <si>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</si>
  <si>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</si>
  <si>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</si>
  <si>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</si>
  <si>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</si>
  <si>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</si>
  <si>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</si>
  <si>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</si>
  <si>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</si>
  <si>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</si>
  <si>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</si>
  <si>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</si>
  <si>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</si>
  <si>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</si>
  <si>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</si>
  <si>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</si>
  <si>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</si>
  <si>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</si>
  <si>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</si>
  <si>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</si>
  <si>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</si>
  <si>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</si>
  <si>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</si>
  <si>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</si>
  <si>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</si>
  <si>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</si>
  <si>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</si>
  <si>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</si>
  <si>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</si>
  <si>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</si>
  <si>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</si>
  <si>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</si>
  <si>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</si>
  <si>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</si>
  <si>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</si>
  <si>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</si>
  <si>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</si>
  <si>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</si>
  <si>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</si>
  <si>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</si>
  <si>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</si>
  <si>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</si>
  <si>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</si>
  <si>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</si>
  <si>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</si>
  <si>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</si>
  <si>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</si>
  <si>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</si>
  <si>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</si>
  <si>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</si>
  <si>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</si>
  <si>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</si>
  <si>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</si>
  <si>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</si>
  <si>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</si>
  <si>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</si>
  <si>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</si>
  <si>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</si>
  <si>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</si>
  <si>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</si>
  <si>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</si>
  <si>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</si>
  <si>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</si>
  <si>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</si>
  <si>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</si>
  <si>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</si>
  <si>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</si>
  <si>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</si>
  <si>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</si>
  <si>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</si>
  <si>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</si>
  <si>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</si>
  <si>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</si>
  <si>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</si>
  <si>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</si>
  <si>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</si>
  <si>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</si>
  <si>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</si>
  <si>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</si>
  <si>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</si>
  <si>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</si>
  <si>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</si>
  <si>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</si>
  <si>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</si>
  <si>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</si>
  <si>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</si>
  <si>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</si>
  <si>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</si>
  <si>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</si>
  <si>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</si>
  <si>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</si>
  <si>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</si>
  <si>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</si>
  <si>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</si>
  <si>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</si>
  <si>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</si>
  <si>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</si>
  <si>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</si>
  <si>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</si>
  <si>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</si>
  <si>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</si>
  <si>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</si>
  <si>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</si>
  <si>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</si>
  <si>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</si>
  <si>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</si>
  <si>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</si>
  <si>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</si>
  <si>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</si>
  <si>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</si>
  <si>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</si>
  <si>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</si>
  <si>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</si>
  <si>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</si>
  <si>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</si>
  <si>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</si>
  <si>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</si>
  <si>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</si>
  <si>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</si>
  <si>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</si>
  <si>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</si>
  <si>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</si>
  <si>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</si>
  <si>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</si>
  <si>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</si>
  <si>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</si>
  <si>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</si>
  <si>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</si>
  <si>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</si>
  <si>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</si>
  <si>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</si>
  <si>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</si>
  <si>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</si>
  <si>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</si>
  <si>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</si>
  <si>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</si>
  <si>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</si>
  <si>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</si>
  <si>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</si>
  <si>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</si>
  <si>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</si>
  <si>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</si>
  <si>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</si>
  <si>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</si>
  <si>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</si>
  <si>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</si>
  <si>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</si>
  <si>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</si>
  <si>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</si>
  <si>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</si>
  <si>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</si>
  <si>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</si>
  <si>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</si>
  <si>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</si>
  <si>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</si>
  <si>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</si>
  <si>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</si>
  <si>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</si>
  <si>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</si>
  <si>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</si>
  <si>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</si>
  <si>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</si>
  <si>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</si>
  <si>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</si>
  <si>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</si>
  <si>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</si>
  <si>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</si>
  <si>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</si>
  <si>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</si>
  <si>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</si>
  <si>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</si>
  <si>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</si>
  <si>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</si>
  <si>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</si>
  <si>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</si>
  <si>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</si>
  <si>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</si>
  <si>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</si>
  <si>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</si>
  <si>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</si>
  <si>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</si>
  <si>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</si>
  <si>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</si>
  <si>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</si>
  <si>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</si>
  <si>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</si>
  <si>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</si>
  <si>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</si>
  <si>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</si>
  <si>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</si>
  <si>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</si>
  <si>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</si>
  <si>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</si>
  <si>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</si>
  <si>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</si>
  <si>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</si>
  <si>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</si>
  <si>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</si>
  <si>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</si>
  <si>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</si>
  <si>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</si>
  <si>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</si>
  <si>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</si>
  <si>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</si>
  <si>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</si>
  <si>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</si>
  <si>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</si>
  <si>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</si>
  <si>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</si>
  <si>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</si>
  <si>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</si>
  <si>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</si>
  <si>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</si>
  <si>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</si>
  <si>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</si>
  <si>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</si>
  <si>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</si>
  <si>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</si>
  <si>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</si>
  <si>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</si>
  <si>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</si>
  <si>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</si>
  <si>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</si>
  <si>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</si>
  <si>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</si>
  <si>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</si>
  <si>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</si>
  <si>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</si>
  <si>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</si>
  <si>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</si>
  <si>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</si>
  <si>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</si>
  <si>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</si>
  <si>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</si>
  <si>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</si>
  <si>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</si>
  <si>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</si>
  <si>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</si>
  <si>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</si>
  <si>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</si>
  <si>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</si>
  <si>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</si>
  <si>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</si>
  <si>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</si>
  <si>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</si>
  <si>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</si>
  <si>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</si>
  <si>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</si>
  <si>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</si>
  <si>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</si>
  <si>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</si>
  <si>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</si>
  <si>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</si>
  <si>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</si>
  <si>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</si>
  <si>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</si>
  <si>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</si>
  <si>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</si>
  <si>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</si>
  <si>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</si>
  <si>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</si>
  <si>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</si>
  <si>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</si>
  <si>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</si>
  <si>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</si>
  <si>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</si>
  <si>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</si>
  <si>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</si>
  <si>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</si>
  <si>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</si>
  <si>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</si>
  <si>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</si>
  <si>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</si>
  <si>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</si>
  <si>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</si>
  <si>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</si>
  <si>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</si>
  <si>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</si>
  <si>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</si>
  <si>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</si>
  <si>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</si>
  <si>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</si>
  <si>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</si>
  <si>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</si>
  <si>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</si>
  <si>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</si>
  <si>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</si>
  <si>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</si>
  <si>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</si>
  <si>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</si>
  <si>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</si>
  <si>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</si>
  <si>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</si>
  <si>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</si>
  <si>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</si>
  <si>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</si>
  <si>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</si>
  <si>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</si>
  <si>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</si>
  <si>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</si>
  <si>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</si>
  <si>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</si>
  <si>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</si>
  <si>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</si>
  <si>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</si>
  <si>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</si>
  <si>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</si>
  <si>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</si>
  <si>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</si>
  <si>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</si>
  <si>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</si>
  <si>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</si>
  <si>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</si>
  <si>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</si>
  <si>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</si>
  <si>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</si>
  <si>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</si>
  <si>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</si>
  <si>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</si>
  <si>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</si>
  <si>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</si>
  <si>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</si>
  <si>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</si>
  <si>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</si>
  <si>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</si>
  <si>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</si>
  <si>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</si>
  <si>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</si>
  <si>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</si>
  <si>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</si>
  <si>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</si>
  <si>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</si>
  <si>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</si>
  <si>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</si>
  <si>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</si>
  <si>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</si>
  <si>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</si>
  <si>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</si>
  <si>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</si>
  <si>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</si>
  <si>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</si>
  <si>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</si>
  <si>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</si>
  <si>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</si>
  <si>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</si>
  <si>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</si>
  <si>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</si>
  <si>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</si>
  <si>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</si>
  <si>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</si>
  <si>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</si>
  <si>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</si>
  <si>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</si>
  <si>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</si>
  <si>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</si>
  <si>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</si>
  <si>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</si>
  <si>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</si>
  <si>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</si>
  <si>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</si>
  <si>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</si>
  <si>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</si>
  <si>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</si>
  <si>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</si>
  <si>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</si>
  <si>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</si>
  <si>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</si>
  <si>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</si>
  <si>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</si>
  <si>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</si>
  <si>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</si>
  <si>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</si>
  <si>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</si>
  <si>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</si>
  <si>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</si>
  <si>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</si>
  <si>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</si>
  <si>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</si>
  <si>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</si>
  <si>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</si>
  <si>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</si>
  <si>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</si>
  <si>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</si>
  <si>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</si>
  <si>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</si>
  <si>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</si>
  <si>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</si>
  <si>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</si>
  <si>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</si>
  <si>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</si>
  <si>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</si>
  <si>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</si>
  <si>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</si>
  <si>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</si>
  <si>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</si>
  <si>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</si>
  <si>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</si>
  <si>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</si>
  <si>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</si>
  <si>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</si>
  <si>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</si>
  <si>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</si>
  <si>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</si>
  <si>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</si>
  <si>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</si>
  <si>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</si>
  <si>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</si>
  <si>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</si>
  <si>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</si>
  <si>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</si>
  <si>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</si>
  <si>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</si>
  <si>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</si>
  <si>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</si>
  <si>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</si>
  <si>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</si>
  <si>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</si>
  <si>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</si>
  <si>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</si>
  <si>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</si>
  <si>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</si>
  <si>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</si>
  <si>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</si>
  <si>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</si>
  <si>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</si>
  <si>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</si>
  <si>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</si>
  <si>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</si>
  <si>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</si>
  <si>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</si>
  <si>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</si>
  <si>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</si>
  <si>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</si>
  <si>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</si>
  <si>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</si>
  <si>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</si>
  <si>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</si>
  <si>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</si>
  <si>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</si>
  <si>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</si>
  <si>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</si>
  <si>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</si>
  <si>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</si>
  <si>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</si>
  <si>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</si>
  <si>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</si>
  <si>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</si>
  <si>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</si>
  <si>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</si>
  <si>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</si>
  <si>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</si>
  <si>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</si>
  <si>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</si>
  <si>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</si>
  <si>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</si>
  <si>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</si>
  <si>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</si>
  <si>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</si>
  <si>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</si>
  <si>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</si>
  <si>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</si>
  <si>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</si>
  <si>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</si>
  <si>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</si>
  <si>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</si>
  <si>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</si>
  <si>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</si>
  <si>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</si>
  <si>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</si>
  <si>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</si>
  <si>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</si>
  <si>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</si>
  <si>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</si>
  <si>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</si>
  <si>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</si>
  <si>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</si>
  <si>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</si>
  <si>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</si>
  <si>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</si>
  <si>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</si>
  <si>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</si>
  <si>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</si>
  <si>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</si>
  <si>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</si>
  <si>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</si>
  <si>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</si>
  <si>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</si>
  <si>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</si>
  <si>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</si>
  <si>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</si>
  <si>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</si>
  <si>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</si>
  <si>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</si>
  <si>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</si>
  <si>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</si>
  <si>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</si>
  <si>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</si>
  <si>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</si>
  <si>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</si>
  <si>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</si>
  <si>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</si>
  <si>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</si>
  <si>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</si>
  <si>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</si>
  <si>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</si>
  <si>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</si>
  <si>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</si>
  <si>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</si>
  <si>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</si>
  <si>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</si>
  <si>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</si>
  <si>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</si>
  <si>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</si>
  <si>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</si>
  <si>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</si>
  <si>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</si>
  <si>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</si>
  <si>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</si>
  <si>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</si>
  <si>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</si>
  <si>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</si>
  <si>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</si>
  <si>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</si>
  <si>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</si>
  <si>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</si>
  <si>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</si>
  <si>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</si>
  <si>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</si>
  <si>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</si>
  <si>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</si>
  <si>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</si>
  <si>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</si>
  <si>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</si>
  <si>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</si>
  <si>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</si>
  <si>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</si>
  <si>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</si>
  <si>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</si>
  <si>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</si>
  <si>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</si>
  <si>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</si>
  <si>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</si>
  <si>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</si>
  <si>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</si>
  <si>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</si>
  <si>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</si>
  <si>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</si>
  <si>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</si>
  <si>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</si>
  <si>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</si>
  <si>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</si>
  <si>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</si>
  <si>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</si>
  <si>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</si>
  <si>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</si>
  <si>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</si>
  <si>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</si>
  <si>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</si>
  <si>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</si>
  <si>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</si>
  <si>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</si>
  <si>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</si>
  <si>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</si>
  <si>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</si>
  <si>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</si>
  <si>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</si>
  <si>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</si>
  <si>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</si>
  <si>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</si>
  <si>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</si>
  <si>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</si>
  <si>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</si>
  <si>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</si>
  <si>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</si>
  <si>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</si>
  <si>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</si>
  <si>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</si>
  <si>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</si>
  <si>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</si>
  <si>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</si>
  <si>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</si>
  <si>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</si>
  <si>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</si>
  <si>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</si>
  <si>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</si>
  <si>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</si>
  <si>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</si>
  <si>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</si>
  <si>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</si>
  <si>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</si>
  <si>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</si>
  <si>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</si>
  <si>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</si>
  <si>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</si>
  <si>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</si>
  <si>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</si>
  <si>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</si>
  <si>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</si>
  <si>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</si>
  <si>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</si>
  <si>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</si>
  <si>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</si>
  <si>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</si>
  <si>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</si>
  <si>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</si>
  <si>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</si>
  <si>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</si>
  <si>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</si>
  <si>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</si>
  <si>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</si>
  <si>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</si>
  <si>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</si>
  <si>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</si>
  <si>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</si>
  <si>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</si>
  <si>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</si>
  <si>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</si>
  <si>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</si>
  <si>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</si>
  <si>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</si>
  <si>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</si>
  <si>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</si>
  <si>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</si>
  <si>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</si>
  <si>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</si>
  <si>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</si>
  <si>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</si>
  <si>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</si>
  <si>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</si>
  <si>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</si>
  <si>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</si>
  <si>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</si>
  <si>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</si>
  <si>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</si>
  <si>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</si>
  <si>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</si>
  <si>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</si>
  <si>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</si>
  <si>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</si>
  <si>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</si>
  <si>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</si>
  <si>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</si>
  <si>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</si>
  <si>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</si>
  <si>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</si>
  <si>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</si>
  <si>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</si>
  <si>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</si>
  <si>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</si>
  <si>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</si>
  <si>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</si>
  <si>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</si>
  <si>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</si>
  <si>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</si>
  <si>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</si>
  <si>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</si>
  <si>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</si>
  <si>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</si>
  <si>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</si>
  <si>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</si>
  <si>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</si>
  <si>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</si>
  <si>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</si>
  <si>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</si>
  <si>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</si>
  <si>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</si>
  <si>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</si>
  <si>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</si>
  <si>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</si>
  <si>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</si>
  <si>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</si>
  <si>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</si>
  <si>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</si>
  <si>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</si>
  <si>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</si>
  <si>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</si>
  <si>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</si>
  <si>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</si>
  <si>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</si>
  <si>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</si>
  <si>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</si>
  <si>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</si>
  <si>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</si>
  <si>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</si>
  <si>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</si>
  <si>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</si>
  <si>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</si>
  <si>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</si>
  <si>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</si>
  <si>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</si>
  <si>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</si>
  <si>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</si>
  <si>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</si>
  <si>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</si>
  <si>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</si>
  <si>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</si>
  <si>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</si>
  <si>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</si>
  <si>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</si>
  <si>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</si>
  <si>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</si>
  <si>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</si>
  <si>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</si>
  <si>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</si>
  <si>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</si>
  <si>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</si>
  <si>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</si>
  <si>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</si>
  <si>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</si>
  <si>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</si>
  <si>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</si>
  <si>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</si>
  <si>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</si>
  <si>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</si>
  <si>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</si>
  <si>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</si>
  <si>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</si>
  <si>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</si>
  <si>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</si>
  <si>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</si>
  <si>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</si>
  <si>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</si>
  <si>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</si>
  <si>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</si>
  <si>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</si>
  <si>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</si>
  <si>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</si>
  <si>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</si>
  <si>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</si>
  <si>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</si>
  <si>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</si>
  <si>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</si>
  <si>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</si>
  <si>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</si>
  <si>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</si>
  <si>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</si>
  <si>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</si>
  <si>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</si>
  <si>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</si>
  <si>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</si>
  <si>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</si>
  <si>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</si>
  <si>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</si>
  <si>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</si>
  <si>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</si>
  <si>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</si>
  <si>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</si>
  <si>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</si>
  <si>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</si>
  <si>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</si>
  <si>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</si>
  <si>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</si>
  <si>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</si>
  <si>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</si>
  <si>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</si>
  <si>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</si>
  <si>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</si>
  <si>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</si>
  <si>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</si>
  <si>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</si>
  <si>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</si>
  <si>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</si>
  <si>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</si>
  <si>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</si>
  <si>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</si>
  <si>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</si>
  <si>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</si>
  <si>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</si>
  <si>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</si>
  <si>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</si>
  <si>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</si>
  <si>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</si>
  <si>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</si>
  <si>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</si>
  <si>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</si>
  <si>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</si>
  <si>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</si>
  <si>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</si>
  <si>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</si>
  <si>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</si>
  <si>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</si>
  <si>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</si>
  <si>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</si>
  <si>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</si>
  <si>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</si>
  <si>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</si>
  <si>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</si>
  <si>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</si>
  <si>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</si>
  <si>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</si>
  <si>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</si>
  <si>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</si>
  <si>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</si>
  <si>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</si>
  <si>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</si>
  <si>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</si>
  <si>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</si>
  <si>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</si>
  <si>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</si>
  <si>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</si>
  <si>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</si>
  <si>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</si>
  <si>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</si>
  <si>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</si>
  <si>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</si>
  <si>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</si>
  <si>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</si>
  <si>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</si>
  <si>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</si>
  <si>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</si>
  <si>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</si>
  <si>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</si>
  <si>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</si>
  <si>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</si>
  <si>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</si>
  <si>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</si>
  <si>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</si>
  <si>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</si>
  <si>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</si>
  <si>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</si>
  <si>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</si>
  <si>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</si>
  <si>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</si>
  <si>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</si>
  <si>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</si>
  <si>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</si>
  <si>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</si>
  <si>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</si>
  <si>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</si>
  <si>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</si>
  <si>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</si>
  <si>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</si>
  <si>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</si>
  <si>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</si>
  <si>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</si>
  <si>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</si>
  <si>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</si>
  <si>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</si>
  <si>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</si>
  <si>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</si>
  <si>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</si>
  <si>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</si>
  <si>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</si>
  <si>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</si>
  <si>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</si>
  <si>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</si>
  <si>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</si>
  <si>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</si>
  <si>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</si>
  <si>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</si>
  <si>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</si>
  <si>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</si>
  <si>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</si>
  <si>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</si>
  <si>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</si>
  <si>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</si>
  <si>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</si>
  <si>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</si>
  <si>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</si>
  <si>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</si>
  <si>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</si>
  <si>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</si>
  <si>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</si>
  <si>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</si>
  <si>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</si>
  <si>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</si>
  <si>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</si>
  <si>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</si>
  <si>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</si>
  <si>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</si>
  <si>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</si>
  <si>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</si>
  <si>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</si>
  <si>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</si>
  <si>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</si>
  <si>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</si>
  <si>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</si>
  <si>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</si>
  <si>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</si>
  <si>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</si>
  <si>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</si>
  <si>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</si>
  <si>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</si>
  <si>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</si>
  <si>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</si>
  <si>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</si>
  <si>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</si>
  <si>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</si>
  <si>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</si>
  <si>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</si>
  <si>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</si>
  <si>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</si>
  <si>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</si>
  <si>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</si>
  <si>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</si>
  <si>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</si>
  <si>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</si>
  <si>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</si>
  <si>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</si>
  <si>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</si>
  <si>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</si>
  <si>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</si>
  <si>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</si>
  <si>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</si>
  <si>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</si>
  <si>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</si>
  <si>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</si>
  <si>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</si>
  <si>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</si>
  <si>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</si>
  <si>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</si>
  <si>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</si>
  <si>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</si>
  <si>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</si>
  <si>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</si>
  <si>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</si>
  <si>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</si>
  <si>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</si>
  <si>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</si>
  <si>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</si>
  <si>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</si>
  <si>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</si>
  <si>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</si>
  <si>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</si>
  <si>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</si>
  <si>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</si>
  <si>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</si>
  <si>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</si>
  <si>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</si>
  <si>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</si>
  <si>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</si>
  <si>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</si>
  <si>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</si>
  <si>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</si>
  <si>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</si>
  <si>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</si>
  <si>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</si>
  <si>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</si>
  <si>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</si>
  <si>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</si>
  <si>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</si>
  <si>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</si>
  <si>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</si>
  <si>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</si>
  <si>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</si>
  <si>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</si>
  <si>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</si>
  <si>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</si>
  <si>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</si>
  <si>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</si>
  <si>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</si>
  <si>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</si>
  <si>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</si>
  <si>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</si>
  <si>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</si>
  <si>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</si>
  <si>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</si>
  <si>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</si>
  <si>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</si>
  <si>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</si>
  <si>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</si>
  <si>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</si>
  <si>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</si>
  <si>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</si>
  <si>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</si>
  <si>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</si>
  <si>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</si>
  <si>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</si>
  <si>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</si>
  <si>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</si>
  <si>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</si>
  <si>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</si>
  <si>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</si>
  <si>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</si>
  <si>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</si>
  <si>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</si>
  <si>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</si>
  <si>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</si>
  <si>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</si>
  <si>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</si>
  <si>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</si>
  <si>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</si>
  <si>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</si>
  <si>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</si>
  <si>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</si>
  <si>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</si>
  <si>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</si>
  <si>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</si>
  <si>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</si>
  <si>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</si>
  <si>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</si>
  <si>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</si>
  <si>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</si>
  <si>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</si>
  <si>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</si>
  <si>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</si>
  <si>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</si>
  <si>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</si>
  <si>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</si>
  <si>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</si>
  <si>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</si>
  <si>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</si>
  <si>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</si>
  <si>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</si>
  <si>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</si>
  <si>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</si>
  <si>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</si>
  <si>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</si>
  <si>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</si>
  <si>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</si>
  <si>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</si>
  <si>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</si>
  <si>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</si>
  <si>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</si>
  <si>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</si>
  <si>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</si>
  <si>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</si>
  <si>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</si>
  <si>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</si>
  <si>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</si>
  <si>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</si>
  <si>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</si>
  <si>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</si>
  <si>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</si>
  <si>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</si>
  <si>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</si>
  <si>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</si>
  <si>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</si>
  <si>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</si>
  <si>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</si>
  <si>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</si>
  <si>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</si>
  <si>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</si>
  <si>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</si>
  <si>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</si>
  <si>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</si>
  <si>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</si>
  <si>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</si>
  <si>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</si>
  <si>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</si>
  <si>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</si>
  <si>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</si>
  <si>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</si>
  <si>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</si>
  <si>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</si>
  <si>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</si>
  <si>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</si>
  <si>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</si>
  <si>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</si>
  <si>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</si>
  <si>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</si>
  <si>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</si>
  <si>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</si>
  <si>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</si>
  <si>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</si>
  <si>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</si>
  <si>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</si>
  <si>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</si>
  <si>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</si>
  <si>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</si>
  <si>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</si>
  <si>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</si>
  <si>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</si>
  <si>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</si>
  <si>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</si>
  <si>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</si>
  <si>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</si>
  <si>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</si>
  <si>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</si>
  <si>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</si>
  <si>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</si>
  <si>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</si>
  <si>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</si>
  <si>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</si>
  <si>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</si>
  <si>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</si>
  <si>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</si>
  <si>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</si>
  <si>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</si>
  <si>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</si>
  <si>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</si>
  <si>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</si>
  <si>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</si>
  <si>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</si>
  <si>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</si>
  <si>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</si>
  <si>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</si>
  <si>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</si>
  <si>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</si>
  <si>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</si>
  <si>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</si>
  <si>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</si>
  <si>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</si>
  <si>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</si>
  <si>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</si>
  <si>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</si>
  <si>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</si>
  <si>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</si>
  <si>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</si>
  <si>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</si>
  <si>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</si>
  <si>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</si>
  <si>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</si>
  <si>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</si>
  <si>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</si>
  <si>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</si>
  <si>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</si>
  <si>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</si>
  <si>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</si>
  <si>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</si>
  <si>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</si>
  <si>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</si>
  <si>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</si>
  <si>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</si>
  <si>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</si>
  <si>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</si>
  <si>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</si>
  <si>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</si>
  <si>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</si>
  <si>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</si>
  <si>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</si>
  <si>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</si>
  <si>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</si>
  <si>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</si>
  <si>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</si>
  <si>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</si>
  <si>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</si>
  <si>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</si>
  <si>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</si>
  <si>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</si>
  <si>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</si>
  <si>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</si>
  <si>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</si>
  <si>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</si>
  <si>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</si>
  <si>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</si>
  <si>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</si>
  <si>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</si>
  <si>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</si>
  <si>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</si>
  <si>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</si>
  <si>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</si>
  <si>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</si>
  <si>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</si>
  <si>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</si>
  <si>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</si>
  <si>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</si>
  <si>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</si>
  <si>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</si>
  <si>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</si>
  <si>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</si>
  <si>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</si>
  <si>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</si>
  <si>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</si>
  <si>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</si>
  <si>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</si>
  <si>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</si>
  <si>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</si>
  <si>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</si>
  <si>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</si>
  <si>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</si>
  <si>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</si>
  <si>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</si>
  <si>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</si>
  <si>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</si>
  <si>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</si>
  <si>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</si>
  <si>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</si>
  <si>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</si>
  <si>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</si>
  <si>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</si>
  <si>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</si>
  <si>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</si>
  <si>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</si>
  <si>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</si>
  <si>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</si>
  <si>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</si>
  <si>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</si>
  <si>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</si>
  <si>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</si>
  <si>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</si>
  <si>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</si>
  <si>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</si>
  <si>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</si>
  <si>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</si>
  <si>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</si>
  <si>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</si>
  <si>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</si>
  <si>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</si>
  <si>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</si>
  <si>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</si>
  <si>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</si>
  <si>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</si>
  <si>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</si>
  <si>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</si>
  <si>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</si>
  <si>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</si>
  <si>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</si>
  <si>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</si>
  <si>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</si>
  <si>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</si>
  <si>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</si>
  <si>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</si>
  <si>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</si>
  <si>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</si>
  <si>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</si>
  <si>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</si>
  <si>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</si>
  <si>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</si>
  <si>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</si>
  <si>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</si>
  <si>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</si>
  <si>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</si>
  <si>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</si>
  <si>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</si>
  <si>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</si>
  <si>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</si>
  <si>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</si>
  <si>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</si>
  <si>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</si>
  <si>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</si>
  <si>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</si>
  <si>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</si>
  <si>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</si>
  <si>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</si>
  <si>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</si>
  <si>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</si>
  <si>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</si>
  <si>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</si>
  <si>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</si>
  <si>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</si>
  <si>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</si>
  <si>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</si>
  <si>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</si>
  <si>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</si>
  <si>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</si>
  <si>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</si>
  <si>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</si>
  <si>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</si>
  <si>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</si>
  <si>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</si>
  <si>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</si>
  <si>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</si>
  <si>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</si>
  <si>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</si>
  <si>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</si>
  <si>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</si>
  <si>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</si>
  <si>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</si>
  <si>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</si>
  <si>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</si>
  <si>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</si>
  <si>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</si>
  <si>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</si>
  <si>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</si>
  <si>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</si>
  <si>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</si>
  <si>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</si>
  <si>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</si>
  <si>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</si>
  <si>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</si>
  <si>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</si>
  <si>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</si>
  <si>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</si>
  <si>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</si>
  <si>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</si>
  <si>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</si>
  <si>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</si>
  <si>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</si>
  <si>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</si>
  <si>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</si>
  <si>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</si>
  <si>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</si>
  <si>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</si>
  <si>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</si>
  <si>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</si>
  <si>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</si>
  <si>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</si>
  <si>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</si>
  <si>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</si>
  <si>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</si>
  <si>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</si>
  <si>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</si>
  <si>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</si>
  <si>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</si>
  <si>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</si>
  <si>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</si>
  <si>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</si>
  <si>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</si>
  <si>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</si>
  <si>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</si>
  <si>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</si>
  <si>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</si>
  <si>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</si>
  <si>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</si>
  <si>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</si>
  <si>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</si>
  <si>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</si>
  <si>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</si>
  <si>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</si>
  <si>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</si>
  <si>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</si>
  <si>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</si>
  <si>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</si>
  <si>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</si>
  <si>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</si>
  <si>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</si>
  <si>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</si>
  <si>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</si>
  <si>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</si>
  <si>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</si>
  <si>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</si>
  <si>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</si>
  <si>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</si>
  <si>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</si>
  <si>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</si>
  <si>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</si>
  <si>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</si>
  <si>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</si>
  <si>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</si>
  <si>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</si>
  <si>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</si>
  <si>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</si>
  <si>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</si>
  <si>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</si>
  <si>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</si>
  <si>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</si>
  <si>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</si>
  <si>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</si>
  <si>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</si>
  <si>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</si>
  <si>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</si>
  <si>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</si>
  <si>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</si>
  <si>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</si>
  <si>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</si>
  <si>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</si>
  <si>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</si>
  <si>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</si>
  <si>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</si>
  <si>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</si>
  <si>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</si>
  <si>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</si>
  <si>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</si>
  <si>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</si>
  <si>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</si>
  <si>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</si>
  <si>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</si>
  <si>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</si>
  <si>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</si>
  <si>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</si>
  <si>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</si>
  <si>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</si>
  <si>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</si>
  <si>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</si>
  <si>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</si>
  <si>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</si>
  <si>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</si>
  <si>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</si>
  <si>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</si>
  <si>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</si>
  <si>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</si>
  <si>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</si>
  <si>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</si>
  <si>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</si>
  <si>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</si>
  <si>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</si>
  <si>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</si>
  <si>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</si>
  <si>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</si>
  <si>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</si>
  <si>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</si>
  <si>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</si>
  <si>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</si>
  <si>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</si>
  <si>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</si>
  <si>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</si>
  <si>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</si>
  <si>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</si>
  <si>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</si>
  <si>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</si>
  <si>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</si>
  <si>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</si>
  <si>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</si>
  <si>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</si>
  <si>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</si>
  <si>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</si>
  <si>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</si>
  <si>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</si>
  <si>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</si>
  <si>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</si>
  <si>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</si>
  <si>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</si>
  <si>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</si>
  <si>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</si>
  <si>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</si>
  <si>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</si>
  <si>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</si>
  <si>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</si>
  <si>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</si>
  <si>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</si>
  <si>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</si>
  <si>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</si>
  <si>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</si>
  <si>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</si>
  <si>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</si>
  <si>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</si>
  <si>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</si>
  <si>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</si>
  <si>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</si>
  <si>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</si>
  <si>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</si>
  <si>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</si>
  <si>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</si>
  <si>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</si>
  <si>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</si>
  <si>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</si>
  <si>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</si>
  <si>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</si>
  <si>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</si>
  <si>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</si>
  <si>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</si>
  <si>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</si>
  <si>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</si>
  <si>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</si>
  <si>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</si>
  <si>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</si>
  <si>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</si>
  <si>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</si>
  <si>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</si>
  <si>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</si>
  <si>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</si>
  <si>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</si>
  <si>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</si>
  <si>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</si>
  <si>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</si>
  <si>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</si>
  <si>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</si>
  <si>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</si>
  <si>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</si>
  <si>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</si>
  <si>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</si>
  <si>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</si>
  <si>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</si>
  <si>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</si>
  <si>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</si>
  <si>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</si>
  <si>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</si>
  <si>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</si>
  <si>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</si>
  <si>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</si>
  <si>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</si>
  <si>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</si>
  <si>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</si>
  <si>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</si>
  <si>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</si>
  <si>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</si>
  <si>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</si>
  <si>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</si>
  <si>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</si>
  <si>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</si>
  <si>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</si>
  <si>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</si>
  <si>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</si>
  <si>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</si>
  <si>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</si>
  <si>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</si>
  <si>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</si>
  <si>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</si>
  <si>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</si>
  <si>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</si>
  <si>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</si>
  <si>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</si>
  <si>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</si>
  <si>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</si>
  <si>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</si>
  <si>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</si>
  <si>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</si>
  <si>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</si>
  <si>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</si>
  <si>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</si>
  <si>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</si>
  <si>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</si>
  <si>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</si>
  <si>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</si>
  <si>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</si>
  <si>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</si>
  <si>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</si>
  <si>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</si>
  <si>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</si>
  <si>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</si>
  <si>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</si>
  <si>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</si>
  <si>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</si>
  <si>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</si>
  <si>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</si>
  <si>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</si>
  <si>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</si>
  <si>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</si>
  <si>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</si>
  <si>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</si>
  <si>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</si>
  <si>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</si>
  <si>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</si>
  <si>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</si>
  <si>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</si>
  <si>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</si>
  <si>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</si>
  <si>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</si>
  <si>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</si>
  <si>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</si>
  <si>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</si>
  <si>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</si>
  <si>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</si>
  <si>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</si>
  <si>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</si>
  <si>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</si>
  <si>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</si>
  <si>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</si>
  <si>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</si>
  <si>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</si>
  <si>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</si>
  <si>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</si>
  <si>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</si>
  <si>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</si>
  <si>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</si>
  <si>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</si>
  <si>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</si>
  <si>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</si>
  <si>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</si>
  <si>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</si>
  <si>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</si>
  <si>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</si>
  <si>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</si>
  <si>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</si>
  <si>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</si>
  <si>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</si>
  <si>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</si>
  <si>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</si>
  <si>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</si>
  <si>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</si>
  <si>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</si>
  <si>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</si>
  <si>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</si>
  <si>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</si>
  <si>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</si>
  <si>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</si>
  <si>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</si>
  <si>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</si>
  <si>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</si>
  <si>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</si>
  <si>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</si>
  <si>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</si>
  <si>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</si>
  <si>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</si>
  <si>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</si>
  <si>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</si>
  <si>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</si>
  <si>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</si>
  <si>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</si>
  <si>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</si>
  <si>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</si>
  <si>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</si>
  <si>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</si>
  <si>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</si>
  <si>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</si>
  <si>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</si>
  <si>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</si>
  <si>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</si>
  <si>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</si>
  <si>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</si>
  <si>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</si>
  <si>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</si>
  <si>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</si>
  <si>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</si>
  <si>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</si>
  <si>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</si>
  <si>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</si>
  <si>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</si>
  <si>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</si>
  <si>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</si>
  <si>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</si>
  <si>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</si>
  <si>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</si>
  <si>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</si>
  <si>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</si>
  <si>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</si>
  <si>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</si>
  <si>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</si>
  <si>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</si>
  <si>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</si>
  <si>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</si>
  <si>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</si>
  <si>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</si>
  <si>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</si>
  <si>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</si>
  <si>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</si>
  <si>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</si>
  <si>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</si>
  <si>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</si>
  <si>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</si>
  <si>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</si>
  <si>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</si>
  <si>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</si>
  <si>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</si>
  <si>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</si>
  <si>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</si>
  <si>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</si>
  <si>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</si>
  <si>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</si>
  <si>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</si>
  <si>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</si>
  <si>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</si>
  <si>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</si>
  <si>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</si>
  <si>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</si>
  <si>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</si>
  <si>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</si>
  <si>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</si>
  <si>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</si>
  <si>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</si>
  <si>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</si>
  <si>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</si>
  <si>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</si>
  <si>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</si>
  <si>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</si>
  <si>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</si>
  <si>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</si>
  <si>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</si>
  <si>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</si>
  <si>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</si>
  <si>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</si>
  <si>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</si>
  <si>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</si>
  <si>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</si>
  <si>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</si>
  <si>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</si>
  <si>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</si>
  <si>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</si>
  <si>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</si>
  <si>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</si>
  <si>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</si>
  <si>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</si>
  <si>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</si>
  <si>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</si>
  <si>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</si>
  <si>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</si>
  <si>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</si>
  <si>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</si>
  <si>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</si>
  <si>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</si>
  <si>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</si>
  <si>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</si>
  <si>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</si>
  <si>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</si>
  <si>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</si>
  <si>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</si>
  <si>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</si>
  <si>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</si>
  <si>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</si>
  <si>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</si>
  <si>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</si>
  <si>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</si>
  <si>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</si>
  <si>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</si>
  <si>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</si>
  <si>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</si>
  <si>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</si>
  <si>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</si>
  <si>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</si>
  <si>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</si>
  <si>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</si>
  <si>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</si>
  <si>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</si>
  <si>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</si>
  <si>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</si>
  <si>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</si>
  <si>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</si>
  <si>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</si>
  <si>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</si>
  <si>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</si>
  <si>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</si>
  <si>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</si>
  <si>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</si>
  <si>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</si>
  <si>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</si>
  <si>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</si>
  <si>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</si>
  <si>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</si>
  <si>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</si>
  <si>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</si>
  <si>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</si>
  <si>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</si>
  <si>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</si>
  <si>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</si>
  <si>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</si>
  <si>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</si>
  <si>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</si>
  <si>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</si>
  <si>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</si>
  <si>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</si>
  <si>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</si>
  <si>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</si>
  <si>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</si>
  <si>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</si>
  <si>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</si>
  <si>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</si>
  <si>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</si>
  <si>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</si>
  <si>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</si>
  <si>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</si>
  <si>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</si>
  <si>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</si>
  <si>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</si>
  <si>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</si>
  <si>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</si>
  <si>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</si>
  <si>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</si>
  <si>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</si>
  <si>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</si>
  <si>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</si>
  <si>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</si>
  <si>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</si>
  <si>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</si>
  <si>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</si>
  <si>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</si>
  <si>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</si>
  <si>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</si>
  <si>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</si>
  <si>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</si>
  <si>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</si>
  <si>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</si>
  <si>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</si>
  <si>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</si>
  <si>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</si>
  <si>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</si>
  <si>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</si>
  <si>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</si>
  <si>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</si>
  <si>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</si>
  <si>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</si>
  <si>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</si>
  <si>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</si>
  <si>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</si>
  <si>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</si>
  <si>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</si>
  <si>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</si>
  <si>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</si>
  <si>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</si>
  <si>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</si>
  <si>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</si>
  <si>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</si>
  <si>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</si>
  <si>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</si>
  <si>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</si>
  <si>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</si>
  <si>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</si>
  <si>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</si>
  <si>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</si>
  <si>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</si>
  <si>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</si>
  <si>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</si>
  <si>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</si>
  <si>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</si>
  <si>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</si>
  <si>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</si>
  <si>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</si>
  <si>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</si>
  <si>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</si>
  <si>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</si>
  <si>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</si>
  <si>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</si>
  <si>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</si>
  <si>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</si>
  <si>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</si>
  <si>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</si>
  <si>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</si>
  <si>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</si>
  <si>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</si>
  <si>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</si>
  <si>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</si>
  <si>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</si>
  <si>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</si>
  <si>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</si>
  <si>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</si>
  <si>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</si>
  <si>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</si>
  <si>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</si>
  <si>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</si>
  <si>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</si>
  <si>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</si>
  <si>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</si>
  <si>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</si>
  <si>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</si>
  <si>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</si>
  <si>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</si>
  <si>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</si>
  <si>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</si>
  <si>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</si>
  <si>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</si>
  <si>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</si>
  <si>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</si>
  <si>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</si>
  <si>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</si>
  <si>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</si>
  <si>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</si>
  <si>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</si>
  <si>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</si>
  <si>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</si>
  <si>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</si>
  <si>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</si>
  <si>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</si>
  <si>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</si>
  <si>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</si>
  <si>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</si>
  <si>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</si>
  <si>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</si>
  <si>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</si>
  <si>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</si>
  <si>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</si>
  <si>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</si>
  <si>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</si>
  <si>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</si>
  <si>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</si>
  <si>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</si>
  <si>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</si>
  <si>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</si>
  <si>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</si>
  <si>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</si>
  <si>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</si>
  <si>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</si>
  <si>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</si>
  <si>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</si>
  <si>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</si>
  <si>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</si>
  <si>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</si>
  <si>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</si>
  <si>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</si>
  <si>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</si>
  <si>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</si>
  <si>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</si>
  <si>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</si>
  <si>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</si>
  <si>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</si>
  <si>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</si>
  <si>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</si>
  <si>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</si>
  <si>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</si>
  <si>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</si>
  <si>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</si>
  <si>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</si>
  <si>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</si>
  <si>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</si>
  <si>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</si>
  <si>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</si>
  <si>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</si>
  <si>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</si>
  <si>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</si>
  <si>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</si>
  <si>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</si>
  <si>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</si>
  <si>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</si>
  <si>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</si>
  <si>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</si>
  <si>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</si>
  <si>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</si>
  <si>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</si>
  <si>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</si>
  <si>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</si>
  <si>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</si>
  <si>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</si>
  <si>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</si>
  <si>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</si>
  <si>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</si>
  <si>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</si>
  <si>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</si>
  <si>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</si>
  <si>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</si>
  <si>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</si>
  <si>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</si>
  <si>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</si>
  <si>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</si>
  <si>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</si>
  <si>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</si>
  <si>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</si>
  <si>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</si>
  <si>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</si>
  <si>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</si>
  <si>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</si>
  <si>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</si>
  <si>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</si>
  <si>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</si>
  <si>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</si>
  <si>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</si>
  <si>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</si>
  <si>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</si>
  <si>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</si>
  <si>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</si>
  <si>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</si>
  <si>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</si>
  <si>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</si>
  <si>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</si>
  <si>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</si>
  <si>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</si>
  <si>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</si>
  <si>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</si>
  <si>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</si>
  <si>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</si>
  <si>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</si>
  <si>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</si>
  <si>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</si>
  <si>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</si>
  <si>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</si>
  <si>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</si>
  <si>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</si>
  <si>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</si>
  <si>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</si>
  <si>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</si>
  <si>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</si>
  <si>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</si>
  <si>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</si>
  <si>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</si>
  <si>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</si>
  <si>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</si>
  <si>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</si>
  <si>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</si>
  <si>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</si>
  <si>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</si>
  <si>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</si>
  <si>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</si>
  <si>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</si>
  <si>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</si>
  <si>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</si>
  <si>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</si>
  <si>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</si>
  <si>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</si>
  <si>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</si>
  <si>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</si>
  <si>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</si>
  <si>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</si>
  <si>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</si>
  <si>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</si>
  <si>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</si>
  <si>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</si>
  <si>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</si>
  <si>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</si>
  <si>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</si>
  <si>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</si>
  <si>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</si>
  <si>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</si>
  <si>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</si>
  <si>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</si>
  <si>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</si>
  <si>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</si>
  <si>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</si>
  <si>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</si>
  <si>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</si>
  <si>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</si>
  <si>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</si>
  <si>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</si>
  <si>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</si>
  <si>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</si>
  <si>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</si>
  <si>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</si>
  <si>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</si>
  <si>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</si>
  <si>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</si>
  <si>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</si>
  <si>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</si>
  <si>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</si>
  <si>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</si>
  <si>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</si>
  <si>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</si>
  <si>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</si>
  <si>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</si>
  <si>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</si>
  <si>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</si>
  <si>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</si>
  <si>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</si>
  <si>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</si>
  <si>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</si>
  <si>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</si>
  <si>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</si>
  <si>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</si>
  <si>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</si>
  <si>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</si>
  <si>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</si>
  <si>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</si>
  <si>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</si>
  <si>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</si>
  <si>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</si>
  <si>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</si>
  <si>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</si>
  <si>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</si>
  <si>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</si>
  <si>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</si>
  <si>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</si>
  <si>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</si>
  <si>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</si>
  <si>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</si>
  <si>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</si>
  <si>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</si>
  <si>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</si>
  <si>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</si>
  <si>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</si>
  <si>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</si>
  <si>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</si>
  <si>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</si>
  <si>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</si>
  <si>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</si>
  <si>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</si>
  <si>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</si>
  <si>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</si>
  <si>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</si>
  <si>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</si>
  <si>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</si>
  <si>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</si>
  <si>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</si>
  <si>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</si>
  <si>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</si>
  <si>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</si>
  <si>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</si>
  <si>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</si>
  <si>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</si>
  <si>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</si>
  <si>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</si>
  <si>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</si>
  <si>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</si>
  <si>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</si>
  <si>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</si>
  <si>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</si>
  <si>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</si>
  <si>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</si>
  <si>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</si>
  <si>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</si>
  <si>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</si>
  <si>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</si>
  <si>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</si>
  <si>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</si>
  <si>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</si>
  <si>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</si>
  <si>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</si>
  <si>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</si>
  <si>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</si>
  <si>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</si>
  <si>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</si>
  <si>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</si>
  <si>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</si>
  <si>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</si>
  <si>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</si>
  <si>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</si>
  <si>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</si>
  <si>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</si>
  <si>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</si>
  <si>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</si>
  <si>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</si>
  <si>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</si>
  <si>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</si>
  <si>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</si>
  <si>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</si>
  <si>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</si>
  <si>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</si>
  <si>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</si>
  <si>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</si>
  <si>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</si>
  <si>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</si>
  <si>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</si>
  <si>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</si>
  <si>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</si>
  <si>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</si>
  <si>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</si>
  <si>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</si>
  <si>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</si>
  <si>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</si>
  <si>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</si>
  <si>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</si>
  <si>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</si>
  <si>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</si>
  <si>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</si>
  <si>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</si>
  <si>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</si>
  <si>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</si>
  <si>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</si>
  <si>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</si>
  <si>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</si>
  <si>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</si>
  <si>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</si>
  <si>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</si>
  <si>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</si>
  <si>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</si>
  <si>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</si>
  <si>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</si>
  <si>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</si>
  <si>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</si>
  <si>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</si>
  <si>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</si>
  <si>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</si>
  <si>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</si>
  <si>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</si>
  <si>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</si>
  <si>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</si>
  <si>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</si>
  <si>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</si>
  <si>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</si>
  <si>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</si>
  <si>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</si>
  <si>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</si>
  <si>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</si>
  <si>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</si>
  <si>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</si>
  <si>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</si>
  <si>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</si>
  <si>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</si>
  <si>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</si>
  <si>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</si>
  <si>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</si>
  <si>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</si>
  <si>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</si>
  <si>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</si>
  <si>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</si>
  <si>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</si>
  <si>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</si>
  <si>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</si>
  <si>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</si>
  <si>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</si>
  <si>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</si>
  <si>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</si>
  <si>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</si>
  <si>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</si>
  <si>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</si>
  <si>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</si>
  <si>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</si>
  <si>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</si>
  <si>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</si>
  <si>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</si>
  <si>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</si>
  <si>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</si>
  <si>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</si>
  <si>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</si>
  <si>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</si>
  <si>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</si>
  <si>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</si>
  <si>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</si>
  <si>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</si>
  <si>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</si>
  <si>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</si>
  <si>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</si>
  <si>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</si>
  <si>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</si>
  <si>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</si>
  <si>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</si>
  <si>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</si>
  <si>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</si>
  <si>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</si>
  <si>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</si>
  <si>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</si>
  <si>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</si>
  <si>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</si>
  <si>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</si>
  <si>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</si>
  <si>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</si>
  <si>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</si>
  <si>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</si>
  <si>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</si>
  <si>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</si>
  <si>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</si>
  <si>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</si>
  <si>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</si>
  <si>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</si>
  <si>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</si>
  <si>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</si>
  <si>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</si>
  <si>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</si>
  <si>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</si>
  <si>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</si>
  <si>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</si>
  <si>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</si>
  <si>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</si>
  <si>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</si>
  <si>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</si>
  <si>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</si>
  <si>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</si>
  <si>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</si>
  <si>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</si>
  <si>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</si>
  <si>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</si>
  <si>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</si>
  <si>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</si>
  <si>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</si>
  <si>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</si>
  <si>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</si>
  <si>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</si>
  <si>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</si>
  <si>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</si>
  <si>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</si>
  <si>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</si>
  <si>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</si>
  <si>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</si>
  <si>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</si>
  <si>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</si>
  <si>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</si>
  <si>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</si>
  <si>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</si>
  <si>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</si>
  <si>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</si>
  <si>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</si>
  <si>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</si>
  <si>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</si>
  <si>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</si>
  <si>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</si>
  <si>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</si>
  <si>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</si>
  <si>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</si>
  <si>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</si>
  <si>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</si>
  <si>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</si>
  <si>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</si>
  <si>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</si>
  <si>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</si>
  <si>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</si>
  <si>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</si>
  <si>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</si>
  <si>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</si>
  <si>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</si>
  <si>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</si>
  <si>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</si>
  <si>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</si>
  <si>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</si>
  <si>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</si>
  <si>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</si>
  <si>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</si>
  <si>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</si>
  <si>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</si>
  <si>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</si>
  <si>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</si>
  <si>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</si>
  <si>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</si>
  <si>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</si>
  <si>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</si>
  <si>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</si>
  <si>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</si>
  <si>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</si>
  <si>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</si>
  <si>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</si>
  <si>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</si>
  <si>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</si>
  <si>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</si>
  <si>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</si>
  <si>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</si>
  <si>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</si>
  <si>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</si>
  <si>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</si>
  <si>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</si>
  <si>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</si>
  <si>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</si>
  <si>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</si>
  <si>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</si>
  <si>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</si>
  <si>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</si>
  <si>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</si>
  <si>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</si>
  <si>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</si>
  <si>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</si>
  <si>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</si>
  <si>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</si>
  <si>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</si>
  <si>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</si>
  <si>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</si>
  <si>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</si>
  <si>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</si>
  <si>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</si>
  <si>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</si>
  <si>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</si>
  <si>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</si>
  <si>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</si>
  <si>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</si>
  <si>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</si>
  <si>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</si>
  <si>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</si>
  <si>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</si>
  <si>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</si>
  <si>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</si>
  <si>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</si>
  <si>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</si>
  <si>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</si>
  <si>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</si>
  <si>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</si>
  <si>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</si>
  <si>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</si>
  <si>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</si>
  <si>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</si>
  <si>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</si>
  <si>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</si>
  <si>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</si>
  <si>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</si>
  <si>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</si>
  <si>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</si>
  <si>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</si>
  <si>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</si>
  <si>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</si>
  <si>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</si>
  <si>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</si>
  <si>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</si>
  <si>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</si>
  <si>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</si>
  <si>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</si>
  <si>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</si>
  <si>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</si>
  <si>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</si>
  <si>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</si>
  <si>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</si>
  <si>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</si>
  <si>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</si>
  <si>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</si>
  <si>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</si>
  <si>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</si>
  <si>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</si>
  <si>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</si>
  <si>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</si>
  <si>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</si>
  <si>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</si>
  <si>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</si>
  <si>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</si>
  <si>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</si>
  <si>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</si>
  <si>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</si>
  <si>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</si>
  <si>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</si>
  <si>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</si>
  <si>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</si>
  <si>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</si>
  <si>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</si>
  <si>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</si>
  <si>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</si>
  <si>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</si>
  <si>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</si>
  <si>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</si>
  <si>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</si>
  <si>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</si>
  <si>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</si>
  <si>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</si>
  <si>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</si>
  <si>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</si>
  <si>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</si>
  <si>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</si>
  <si>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</si>
  <si>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</si>
  <si>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</si>
  <si>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</si>
  <si>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</si>
  <si>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</si>
  <si>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</si>
  <si>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</si>
  <si>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</si>
  <si>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</si>
  <si>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</si>
  <si>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</si>
  <si>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</si>
  <si>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</si>
  <si>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</si>
  <si>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</si>
  <si>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</si>
  <si>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</si>
  <si>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</si>
  <si>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</si>
  <si>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</si>
  <si>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</si>
  <si>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</si>
  <si>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</si>
  <si>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</si>
  <si>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</si>
  <si>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</si>
  <si>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</si>
  <si>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</si>
  <si>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</si>
  <si>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</si>
  <si>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</si>
  <si>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</si>
  <si>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</si>
  <si>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</si>
  <si>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</si>
  <si>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</si>
  <si>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</si>
  <si>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</si>
  <si>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</si>
  <si>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</si>
  <si>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</si>
  <si>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</si>
  <si>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</si>
  <si>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</si>
  <si>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</si>
  <si>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</si>
  <si>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</si>
  <si>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</si>
  <si>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</si>
  <si>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</si>
  <si>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</si>
  <si>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</si>
  <si>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</si>
  <si>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</si>
  <si>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</si>
  <si>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</si>
  <si>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</si>
  <si>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</si>
  <si>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</si>
  <si>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</si>
  <si>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</si>
  <si>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</si>
  <si>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</si>
  <si>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</si>
  <si>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</si>
  <si>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</si>
  <si>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</si>
  <si>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</si>
  <si>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</si>
  <si>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</si>
  <si>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</si>
  <si>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</si>
  <si>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</si>
  <si>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</si>
  <si>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</si>
  <si>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</si>
  <si>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</si>
  <si>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</si>
  <si>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</si>
  <si>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</si>
  <si>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</si>
  <si>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</si>
  <si>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</si>
  <si>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</si>
  <si>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</si>
  <si>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</si>
  <si>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</si>
  <si>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</si>
  <si>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</si>
  <si>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</si>
  <si>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</si>
  <si>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</si>
  <si>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</si>
  <si>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</si>
  <si>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</si>
  <si>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</si>
  <si>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</si>
  <si>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</si>
  <si>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</si>
  <si>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</si>
  <si>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</si>
  <si>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</si>
  <si>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</si>
  <si>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</si>
  <si>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</si>
  <si>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</si>
  <si>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</si>
  <si>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</si>
  <si>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</si>
  <si>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</si>
  <si>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</si>
  <si>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</si>
  <si>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</si>
  <si>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</si>
  <si>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</si>
  <si>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</si>
  <si>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</si>
  <si>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</si>
  <si>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</si>
  <si>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</si>
  <si>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</si>
  <si>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</si>
  <si>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</si>
  <si>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</si>
  <si>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</si>
  <si>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</si>
  <si>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</si>
  <si>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</si>
  <si>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</si>
  <si>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</si>
  <si>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</si>
  <si>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</si>
  <si>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</si>
  <si>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</si>
  <si>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</si>
  <si>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</si>
  <si>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</si>
  <si>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</si>
  <si>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</si>
  <si>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</si>
  <si>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</si>
  <si>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</si>
  <si>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</si>
  <si>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</si>
  <si>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</si>
  <si>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</si>
  <si>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</si>
  <si>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</si>
  <si>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</si>
  <si>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</si>
  <si>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</si>
  <si>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</si>
  <si>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</si>
  <si>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</si>
  <si>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</si>
  <si>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</si>
  <si>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</si>
  <si>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</si>
  <si>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</si>
  <si>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</si>
  <si>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</si>
  <si>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</si>
  <si>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</si>
  <si>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</si>
  <si>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</si>
  <si>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</si>
  <si>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</si>
  <si>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</si>
  <si>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</si>
  <si>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</si>
  <si>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</si>
  <si>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</si>
  <si>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</si>
  <si>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</si>
  <si>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</si>
  <si>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</si>
  <si>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</si>
  <si>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</si>
  <si>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</si>
  <si>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</si>
  <si>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</si>
  <si>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</si>
  <si>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</si>
  <si>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</si>
  <si>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</si>
  <si>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</si>
  <si>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</si>
  <si>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</si>
  <si>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</si>
  <si>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</si>
  <si>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</si>
  <si>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</si>
  <si>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</si>
  <si>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</si>
  <si>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</si>
  <si>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</si>
  <si>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</si>
  <si>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</si>
  <si>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</si>
  <si>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</si>
  <si>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</si>
  <si>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</si>
  <si>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</si>
  <si>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</si>
  <si>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</si>
  <si>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</si>
  <si>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</si>
  <si>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</si>
  <si>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</si>
  <si>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</si>
  <si>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</si>
  <si>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</si>
  <si>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</si>
  <si>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</si>
  <si>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</si>
  <si>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</si>
  <si>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</si>
  <si>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</si>
  <si>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</si>
  <si>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</si>
  <si>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</si>
  <si>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</si>
  <si>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</si>
  <si>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</si>
  <si>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</si>
  <si>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</si>
  <si>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</si>
  <si>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</si>
  <si>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</si>
  <si>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</si>
  <si>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</si>
  <si>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</si>
  <si>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</si>
  <si>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</si>
  <si>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</si>
  <si>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</si>
  <si>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</si>
  <si>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</si>
  <si>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</si>
  <si>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</si>
  <si>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</si>
  <si>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</si>
  <si>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</si>
  <si>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</si>
  <si>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</si>
  <si>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</si>
  <si>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</si>
  <si>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</si>
  <si>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</si>
  <si>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</si>
  <si>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</si>
  <si>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</si>
  <si>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</si>
  <si>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</si>
  <si>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</si>
  <si>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</si>
  <si>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</si>
  <si>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</si>
  <si>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</si>
  <si>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</si>
  <si>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</si>
  <si>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</si>
  <si>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</si>
  <si>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</si>
  <si>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</si>
  <si>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</si>
  <si>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</si>
  <si>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</si>
  <si>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</si>
  <si>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</si>
  <si>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</si>
  <si>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</si>
  <si>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</si>
  <si>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</si>
  <si>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</si>
  <si>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</si>
  <si>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</si>
  <si>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</si>
  <si>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</si>
  <si>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</si>
  <si>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</si>
  <si>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</si>
  <si>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</si>
  <si>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</si>
  <si>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</si>
  <si>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</si>
  <si>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</si>
  <si>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</si>
  <si>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</si>
  <si>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</si>
  <si>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</si>
  <si>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</si>
  <si>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</si>
  <si>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</si>
  <si>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</si>
  <si>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</si>
  <si>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</si>
  <si>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</si>
  <si>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</si>
  <si>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</si>
  <si>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</si>
  <si>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</si>
  <si>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</si>
  <si>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</si>
  <si>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</si>
  <si>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</si>
  <si>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</si>
  <si>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</si>
  <si>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</si>
  <si>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</si>
  <si>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</si>
  <si>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</si>
  <si>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</si>
  <si>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</si>
  <si>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</si>
  <si>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</si>
  <si>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</si>
  <si>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</si>
  <si>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</si>
  <si>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</si>
  <si>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</si>
  <si>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</si>
  <si>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</si>
  <si>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</si>
  <si>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</si>
  <si>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</si>
  <si>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</si>
  <si>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</si>
  <si>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</si>
  <si>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</si>
  <si>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</si>
  <si>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</si>
  <si>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</si>
  <si>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</si>
  <si>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</si>
  <si>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</si>
  <si>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</si>
  <si>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</si>
  <si>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</si>
  <si>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</si>
  <si>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</si>
  <si>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</si>
  <si>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</si>
  <si>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</si>
  <si>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</si>
  <si>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</si>
  <si>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</si>
  <si>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</si>
  <si>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</si>
  <si>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</si>
  <si>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</si>
  <si>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</si>
  <si>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</si>
  <si>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</si>
  <si>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</si>
  <si>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</si>
  <si>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</si>
  <si>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</si>
  <si>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</si>
  <si>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</si>
  <si>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</si>
  <si>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</si>
  <si>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</si>
  <si>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</si>
  <si>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</si>
  <si>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</si>
  <si>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</si>
  <si>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</si>
  <si>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</si>
  <si>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</si>
  <si>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</si>
  <si>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</si>
  <si>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</si>
  <si>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</si>
  <si>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</si>
  <si>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</si>
  <si>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</si>
  <si>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</si>
  <si>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</si>
  <si>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</si>
  <si>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</si>
  <si>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</si>
  <si>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</si>
  <si>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</si>
  <si>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</si>
  <si>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</si>
  <si>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</si>
  <si>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</si>
  <si>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</si>
  <si>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</si>
  <si>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</si>
  <si>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</si>
  <si>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</si>
  <si>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</si>
  <si>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</si>
  <si>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</si>
  <si>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</si>
  <si>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</si>
  <si>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</si>
  <si>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</si>
  <si>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</si>
  <si>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</si>
  <si>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</si>
  <si>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</si>
  <si>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</si>
  <si>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</si>
  <si>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</si>
  <si>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</si>
  <si>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</si>
  <si>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</si>
  <si>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</si>
  <si>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</si>
  <si>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</si>
  <si>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</si>
  <si>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</si>
  <si>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</si>
  <si>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</si>
  <si>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</si>
  <si>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</si>
  <si>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</si>
  <si>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</si>
  <si>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</si>
  <si>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</si>
  <si>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</si>
  <si>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</si>
  <si>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</si>
  <si>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</si>
  <si>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</si>
  <si>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</si>
  <si>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</si>
  <si>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</si>
  <si>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</si>
  <si>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</si>
  <si>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</si>
  <si>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</si>
  <si>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</si>
  <si>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</si>
  <si>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</si>
  <si>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</si>
  <si>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</si>
  <si>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</si>
  <si>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</si>
  <si>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</si>
  <si>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</si>
  <si>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</si>
  <si>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</si>
  <si>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</si>
  <si>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</si>
  <si>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</si>
  <si>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</si>
  <si>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</si>
  <si>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</si>
  <si>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</si>
  <si>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</si>
  <si>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</si>
  <si>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</si>
  <si>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</si>
  <si>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</si>
  <si>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</si>
  <si>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</si>
  <si>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</si>
  <si>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</si>
  <si>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</si>
  <si>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</si>
  <si>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</si>
  <si>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</si>
  <si>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</si>
  <si>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</si>
  <si>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</si>
  <si>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</si>
  <si>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</si>
  <si>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</si>
  <si>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</si>
  <si>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</si>
  <si>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</si>
  <si>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</si>
  <si>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</si>
  <si>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</si>
  <si>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</si>
  <si>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</si>
  <si>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</si>
  <si>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</si>
  <si>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</si>
  <si>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</si>
  <si>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</si>
  <si>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</si>
  <si>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</si>
  <si>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</si>
  <si>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</si>
  <si>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</si>
  <si>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</si>
  <si>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</si>
  <si>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</si>
  <si>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</si>
  <si>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</si>
  <si>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</si>
  <si>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</si>
  <si>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</si>
  <si>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</si>
  <si>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</si>
  <si>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</si>
  <si>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</si>
  <si>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</si>
  <si>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</si>
  <si>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</si>
  <si>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</si>
  <si>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</si>
  <si>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</si>
  <si>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</si>
  <si>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</si>
  <si>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</si>
  <si>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</si>
  <si>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</si>
  <si>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</si>
  <si>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</si>
  <si>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</si>
  <si>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</si>
  <si>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</si>
  <si>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</si>
  <si>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</si>
  <si>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</si>
  <si>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</si>
  <si>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</si>
  <si>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</si>
  <si>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</si>
  <si>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</si>
  <si>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</si>
  <si>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</si>
  <si>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</si>
  <si>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</si>
  <si>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</si>
  <si>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</si>
  <si>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</si>
  <si>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</si>
  <si>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</si>
  <si>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</si>
  <si>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</si>
  <si>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</si>
  <si>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</si>
  <si>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</si>
  <si>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</si>
  <si>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</si>
  <si>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</si>
  <si>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</si>
  <si>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</si>
  <si>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</si>
  <si>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</si>
  <si>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</si>
  <si>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</si>
  <si>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</si>
  <si>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</si>
  <si>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</si>
  <si>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</si>
  <si>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</si>
  <si>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</si>
  <si>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</si>
  <si>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</si>
  <si>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</si>
  <si>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</si>
  <si>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</si>
  <si>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</si>
  <si>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</si>
  <si>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</si>
  <si>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</si>
  <si>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</si>
  <si>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</si>
  <si>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</si>
  <si>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</si>
  <si>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</si>
  <si>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</si>
  <si>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</si>
  <si>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</si>
  <si>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</si>
  <si>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</si>
  <si>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</si>
  <si>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</si>
  <si>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</si>
  <si>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</si>
  <si>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</si>
  <si>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</si>
  <si>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</si>
  <si>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</si>
  <si>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</si>
  <si>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</si>
  <si>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</si>
  <si>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</si>
  <si>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</si>
  <si>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</si>
  <si>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</si>
  <si>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</si>
  <si>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</si>
  <si>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</si>
  <si>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</si>
  <si>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</si>
  <si>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</si>
  <si>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</si>
  <si>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</si>
  <si>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</si>
  <si>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</si>
  <si>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</si>
  <si>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</si>
  <si>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</si>
  <si>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</si>
  <si>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</si>
  <si>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</si>
  <si>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</si>
  <si>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</si>
  <si>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</si>
  <si>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</si>
  <si>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</si>
  <si>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</si>
  <si>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</si>
  <si>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</si>
  <si>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</si>
  <si>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</si>
  <si>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</si>
  <si>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</si>
  <si>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</si>
  <si>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</si>
  <si>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</si>
  <si>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</si>
  <si>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</si>
  <si>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</si>
  <si>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</si>
  <si>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</si>
  <si>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</si>
  <si>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</si>
  <si>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</si>
  <si>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</si>
  <si>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</si>
  <si>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</si>
  <si>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</si>
  <si>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</si>
  <si>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</si>
  <si>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</si>
  <si>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</si>
  <si>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</si>
  <si>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</si>
  <si>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</si>
  <si>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</si>
  <si>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</si>
  <si>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</si>
  <si>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</si>
  <si>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</si>
  <si>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</si>
  <si>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</si>
  <si>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</si>
  <si>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</si>
  <si>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</si>
  <si>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</si>
  <si>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</si>
  <si>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</si>
  <si>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</si>
  <si>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</si>
  <si>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</si>
  <si>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</si>
  <si>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</si>
  <si>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</si>
  <si>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</si>
  <si>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</si>
  <si>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</si>
  <si>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</si>
  <si>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</si>
  <si>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</si>
  <si>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</si>
  <si>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</si>
  <si>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</si>
  <si>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</si>
  <si>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</si>
  <si>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</si>
  <si>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</si>
  <si>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</si>
  <si>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</si>
  <si>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</si>
  <si>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</si>
  <si>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</si>
  <si>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</si>
  <si>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</si>
  <si>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</si>
  <si>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</si>
  <si>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</si>
  <si>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</si>
  <si>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</si>
  <si>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</si>
  <si>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</si>
  <si>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</si>
  <si>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</si>
  <si>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</si>
  <si>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</si>
  <si>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</si>
  <si>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</si>
  <si>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</si>
  <si>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</si>
  <si>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</si>
  <si>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</si>
  <si>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</si>
  <si>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</si>
  <si>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</si>
  <si>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</si>
  <si>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</si>
  <si>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</si>
  <si>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</si>
  <si>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</si>
  <si>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</si>
  <si>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</si>
  <si>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</si>
  <si>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</si>
  <si>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</si>
  <si>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</si>
  <si>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</si>
  <si>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</si>
  <si>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</si>
  <si>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</si>
  <si>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</si>
  <si>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</si>
  <si>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</si>
  <si>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</si>
  <si>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</si>
  <si>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</si>
  <si>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</si>
  <si>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</si>
  <si>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</si>
  <si>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</si>
  <si>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</si>
  <si>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</si>
  <si>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</si>
  <si>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</si>
  <si>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</si>
  <si>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</si>
  <si>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</si>
  <si>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</si>
  <si>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</si>
  <si>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</si>
  <si>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</si>
  <si>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</si>
  <si>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</si>
  <si>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</si>
  <si>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</si>
  <si>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</si>
  <si>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</si>
  <si>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</si>
  <si>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</si>
  <si>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</si>
  <si>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</si>
  <si>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</si>
  <si>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</si>
  <si>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</si>
  <si>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</si>
  <si>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</si>
  <si>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</si>
  <si>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</si>
  <si>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</si>
  <si>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</si>
  <si>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</si>
  <si>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</si>
  <si>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</si>
  <si>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</si>
  <si>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</si>
  <si>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</si>
  <si>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</si>
  <si>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</si>
  <si>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</si>
  <si>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</si>
  <si>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</si>
  <si>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</si>
  <si>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</si>
  <si>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</si>
  <si>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</si>
  <si>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</si>
  <si>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</si>
  <si>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</si>
  <si>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</si>
  <si>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</si>
  <si>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</si>
  <si>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</si>
  <si>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</si>
  <si>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</si>
  <si>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</si>
  <si>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</si>
  <si>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</si>
  <si>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</si>
  <si>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</si>
  <si>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</si>
  <si>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</si>
  <si>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</si>
  <si>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</si>
  <si>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</si>
  <si>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</si>
  <si>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</si>
  <si>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</si>
  <si>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</si>
  <si>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</si>
  <si>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</si>
  <si>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</si>
  <si>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</si>
  <si>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</si>
  <si>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</si>
  <si>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</si>
  <si>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</si>
  <si>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</si>
  <si>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</si>
  <si>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</si>
  <si>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</si>
  <si>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</si>
  <si>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</si>
  <si>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</si>
  <si>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</si>
  <si>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</si>
  <si>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</si>
  <si>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</si>
  <si>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</si>
  <si>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</si>
  <si>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</si>
  <si>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</si>
  <si>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</si>
  <si>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</si>
  <si>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</si>
  <si>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</si>
  <si>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</si>
  <si>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</si>
  <si>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</si>
  <si>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</si>
  <si>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</si>
  <si>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</si>
  <si>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</si>
  <si>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</si>
  <si>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</si>
  <si>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</si>
  <si>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</si>
  <si>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</si>
  <si>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</si>
  <si>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</si>
  <si>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</si>
  <si>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</si>
  <si>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</si>
  <si>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</si>
  <si>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</si>
  <si>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</si>
  <si>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</si>
  <si>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</si>
  <si>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</si>
  <si>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</si>
  <si>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</si>
  <si>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</si>
  <si>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</si>
  <si>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</si>
  <si>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</si>
  <si>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</si>
  <si>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</si>
  <si>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</si>
  <si>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</si>
  <si>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</si>
  <si>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</si>
  <si>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</si>
  <si>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</si>
  <si>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</si>
  <si>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</si>
  <si>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</si>
  <si>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</si>
  <si>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</si>
  <si>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</si>
  <si>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</si>
  <si>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</si>
  <si>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</si>
  <si>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</si>
  <si>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</si>
  <si>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</si>
  <si>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</si>
  <si>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</si>
  <si>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</si>
  <si>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</si>
  <si>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</si>
  <si>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</si>
  <si>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</si>
  <si>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</si>
  <si>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</si>
  <si>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</si>
  <si>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</si>
  <si>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</si>
  <si>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</si>
  <si>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</si>
  <si>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</si>
  <si>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</si>
  <si>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</si>
  <si>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</si>
  <si>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</si>
  <si>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</si>
  <si>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</si>
  <si>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</si>
  <si>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</si>
  <si>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</si>
  <si>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</si>
  <si>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</si>
  <si>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</si>
  <si>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</si>
  <si>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</si>
  <si>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</si>
  <si>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</si>
  <si>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</si>
  <si>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</si>
  <si>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</si>
  <si>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</si>
  <si>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</si>
  <si>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</si>
  <si>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</si>
  <si>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</si>
  <si>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</si>
  <si>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</si>
  <si>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</si>
  <si>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</si>
  <si>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</si>
  <si>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</si>
  <si>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</si>
  <si>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</si>
  <si>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</si>
  <si>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</si>
  <si>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</si>
  <si>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</si>
  <si>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</si>
  <si>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</si>
  <si>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</si>
  <si>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</si>
  <si>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</si>
  <si>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</si>
  <si>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</si>
  <si>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</si>
  <si>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</si>
  <si>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</si>
  <si>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</si>
  <si>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</si>
  <si>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</si>
  <si>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</si>
  <si>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</si>
  <si>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</si>
  <si>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</si>
  <si>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</si>
  <si>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</si>
  <si>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</si>
  <si>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</si>
  <si>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</si>
  <si>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</si>
  <si>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</si>
  <si>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</si>
  <si>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</si>
  <si>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</si>
  <si>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</si>
  <si>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</si>
  <si>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</si>
  <si>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</si>
  <si>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</si>
  <si>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</si>
  <si>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</si>
  <si>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</si>
  <si>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</si>
  <si>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</si>
  <si>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</si>
  <si>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</si>
  <si>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</si>
  <si>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</si>
  <si>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</si>
  <si>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</si>
  <si>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</si>
  <si>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</si>
  <si>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</si>
  <si>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</si>
  <si>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</si>
  <si>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</si>
  <si>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</si>
  <si>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</si>
  <si>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</si>
  <si>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</si>
  <si>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</si>
  <si>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</si>
  <si>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</si>
  <si>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</si>
  <si>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</si>
  <si>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</si>
  <si>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</si>
  <si>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</si>
  <si>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</si>
  <si>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</si>
  <si>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</si>
  <si>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</si>
  <si>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</si>
  <si>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</si>
  <si>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</si>
  <si>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</si>
  <si>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</si>
  <si>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</si>
  <si>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</si>
  <si>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</si>
  <si>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</si>
  <si>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</si>
  <si>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</si>
  <si>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</si>
  <si>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</si>
  <si>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</si>
  <si>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</si>
  <si>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</si>
  <si>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</si>
  <si>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</si>
  <si>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</si>
  <si>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</si>
  <si>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</si>
  <si>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</si>
  <si>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</si>
  <si>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</si>
  <si>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</si>
  <si>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</si>
  <si>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</si>
  <si>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</si>
  <si>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</si>
  <si>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</si>
  <si>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</si>
  <si>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</si>
  <si>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</si>
  <si>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</si>
  <si>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</si>
  <si>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</si>
  <si>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</si>
  <si>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</si>
  <si>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</si>
  <si>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</si>
  <si>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</si>
  <si>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</si>
  <si>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</si>
  <si>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</si>
  <si>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</si>
  <si>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</si>
  <si>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</si>
  <si>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</si>
  <si>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</si>
  <si>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</si>
  <si>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</si>
  <si>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</si>
  <si>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</si>
  <si>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</si>
  <si>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</si>
  <si>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</si>
  <si>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</si>
  <si>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</si>
  <si>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</si>
  <si>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</si>
  <si>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</si>
  <si>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</si>
  <si>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</si>
  <si>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</si>
  <si>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</si>
  <si>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</si>
  <si>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</si>
  <si>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</si>
  <si>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</si>
  <si>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</si>
  <si>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</si>
  <si>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</si>
  <si>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</si>
  <si>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</si>
  <si>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</si>
  <si>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</si>
  <si>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</si>
  <si>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</si>
  <si>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</si>
  <si>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</si>
  <si>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</si>
  <si>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</si>
  <si>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</si>
  <si>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</si>
  <si>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</si>
  <si>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</si>
  <si>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</si>
  <si>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</si>
  <si>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</si>
  <si>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</si>
  <si>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</si>
  <si>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</si>
  <si>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</si>
  <si>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</si>
  <si>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</si>
  <si>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</si>
  <si>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</si>
  <si>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</si>
  <si>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</si>
  <si>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</si>
  <si>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</si>
  <si>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</si>
  <si>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</si>
  <si>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</si>
  <si>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</si>
  <si>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</si>
  <si>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</si>
  <si>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</si>
  <si>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</si>
  <si>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</si>
  <si>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</si>
  <si>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</si>
  <si>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</si>
  <si>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</si>
  <si>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</si>
  <si>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</si>
  <si>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</si>
  <si>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</si>
  <si>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</si>
  <si>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</si>
  <si>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</si>
  <si>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</si>
  <si>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</si>
  <si>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</si>
  <si>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</si>
  <si>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</si>
  <si>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</si>
  <si>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</si>
  <si>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</si>
  <si>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</si>
  <si>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</si>
  <si>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</si>
  <si>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</si>
  <si>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</si>
  <si>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</si>
  <si>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</si>
  <si>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</si>
  <si>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</si>
  <si>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</si>
  <si>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</si>
  <si>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</si>
  <si>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</si>
  <si>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</si>
  <si>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</si>
  <si>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</si>
  <si>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</si>
  <si>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</si>
  <si>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</si>
  <si>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</si>
  <si>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</si>
  <si>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</si>
  <si>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</si>
  <si>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</si>
  <si>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</si>
  <si>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</si>
  <si>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</si>
  <si>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</si>
  <si>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</si>
  <si>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</si>
  <si>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</si>
  <si>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</si>
  <si>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</si>
  <si>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</si>
  <si>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</si>
  <si>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</si>
  <si>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</si>
  <si>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</si>
  <si>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</si>
  <si>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</si>
  <si>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</si>
  <si>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</si>
  <si>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</si>
  <si>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</si>
  <si>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</si>
  <si>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</si>
  <si>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</si>
  <si>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</si>
  <si>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</si>
  <si>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</si>
  <si>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</si>
  <si>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</si>
  <si>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</si>
  <si>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</si>
  <si>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</si>
  <si>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</si>
  <si>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</si>
  <si>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</si>
  <si>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</si>
  <si>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</si>
  <si>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</si>
  <si>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</si>
  <si>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</si>
  <si>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</si>
  <si>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</si>
  <si>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</si>
  <si>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</si>
  <si>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</si>
  <si>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</si>
  <si>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</si>
  <si>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</si>
  <si>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</si>
  <si>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</si>
  <si>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</si>
  <si>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</si>
  <si>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</si>
  <si>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</si>
  <si>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</si>
  <si>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</si>
  <si>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</si>
  <si>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</si>
  <si>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</si>
  <si>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</si>
  <si>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</si>
  <si>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</si>
  <si>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</si>
  <si>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</si>
  <si>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</si>
  <si>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</si>
  <si>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</si>
  <si>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</si>
  <si>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</si>
  <si>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</si>
  <si>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</si>
  <si>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</si>
  <si>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</si>
  <si>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</si>
  <si>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</si>
  <si>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</si>
  <si>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</si>
  <si>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</si>
  <si>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</si>
  <si>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</si>
  <si>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</si>
  <si>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</si>
  <si>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</si>
  <si>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</si>
  <si>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</si>
  <si>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</si>
  <si>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</si>
  <si>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</si>
  <si>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</si>
  <si>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</si>
  <si>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</si>
  <si>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</si>
  <si>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</si>
  <si>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</si>
  <si>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</si>
  <si>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</si>
  <si>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</si>
  <si>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</si>
  <si>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</si>
  <si>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</si>
  <si>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</si>
  <si>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</si>
  <si>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</si>
  <si>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</si>
  <si>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</si>
  <si>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</si>
  <si>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</si>
  <si>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</si>
  <si>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</si>
  <si>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</si>
  <si>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</si>
  <si>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</si>
  <si>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</si>
  <si>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</si>
  <si>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</si>
  <si>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</si>
  <si>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</si>
  <si>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</si>
  <si>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</si>
  <si>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</si>
  <si>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</si>
  <si>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</si>
  <si>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</si>
  <si>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</si>
  <si>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</si>
  <si>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</si>
  <si>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</si>
  <si>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</si>
  <si>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</si>
  <si>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</si>
  <si>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</si>
  <si>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</si>
  <si>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</si>
  <si>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</si>
  <si>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</si>
  <si>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</si>
  <si>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</si>
  <si>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</si>
  <si>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</si>
  <si>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</si>
  <si>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</si>
  <si>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</si>
  <si>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</si>
  <si>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</si>
  <si>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</si>
  <si>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</si>
  <si>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</si>
  <si>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</si>
  <si>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</si>
  <si>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</si>
  <si>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</si>
  <si>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</si>
  <si>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</si>
  <si>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</si>
  <si>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</si>
  <si>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</si>
  <si>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</si>
  <si>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</si>
  <si>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</si>
  <si>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</si>
  <si>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</si>
  <si>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</si>
  <si>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</si>
  <si>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</si>
  <si>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</si>
  <si>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</si>
  <si>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</si>
  <si>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</si>
  <si>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</si>
  <si>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</si>
  <si>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</si>
  <si>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</si>
  <si>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</si>
  <si>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</si>
  <si>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</si>
  <si>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</si>
  <si>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</si>
  <si>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</si>
  <si>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</si>
  <si>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</si>
  <si>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</si>
  <si>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</si>
  <si>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</si>
  <si>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</si>
  <si>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</si>
  <si>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</si>
  <si>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</si>
  <si>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</si>
  <si>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</si>
  <si>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</si>
  <si>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</si>
  <si>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</si>
  <si>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</si>
  <si>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</si>
  <si>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</si>
  <si>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</si>
  <si>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</si>
  <si>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</si>
  <si>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</si>
  <si>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</si>
  <si>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</si>
  <si>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</si>
  <si>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</si>
  <si>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</si>
  <si>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</si>
  <si>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</si>
  <si>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</si>
  <si>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</si>
  <si>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</si>
  <si>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</si>
  <si>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</si>
  <si>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</si>
  <si>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</si>
  <si>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</si>
  <si>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</si>
  <si>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</si>
  <si>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</si>
  <si>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</si>
  <si>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</si>
  <si>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</si>
  <si>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</si>
  <si>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</si>
  <si>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</si>
  <si>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</si>
  <si>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</si>
  <si>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</si>
  <si>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</si>
  <si>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</si>
  <si>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</si>
  <si>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</si>
  <si>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</si>
  <si>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</si>
  <si>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</si>
  <si>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</si>
  <si>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</si>
  <si>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</si>
  <si>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</si>
  <si>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</si>
  <si>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</si>
  <si>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</si>
  <si>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</si>
  <si>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</si>
  <si>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</si>
  <si>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</si>
  <si>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</si>
  <si>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</si>
  <si>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</si>
  <si>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</si>
  <si>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</si>
  <si>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</si>
  <si>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</si>
  <si>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</si>
  <si>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</si>
  <si>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</si>
  <si>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</si>
  <si>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</si>
  <si>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</si>
  <si>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</si>
  <si>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</si>
  <si>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</si>
  <si>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</si>
  <si>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</si>
  <si>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</si>
  <si>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</si>
  <si>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</si>
  <si>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</si>
  <si>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</si>
  <si>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</si>
  <si>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</si>
  <si>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</si>
  <si>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</si>
  <si>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</si>
  <si>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</si>
  <si>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</si>
  <si>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</si>
  <si>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</si>
  <si>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</si>
  <si>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</si>
  <si>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</si>
  <si>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</si>
  <si>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</si>
  <si>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</si>
  <si>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</si>
  <si>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</si>
  <si>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</si>
  <si>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</si>
  <si>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</si>
  <si>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</si>
  <si>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</si>
  <si>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</si>
  <si>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</si>
  <si>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</si>
  <si>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</si>
  <si>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</si>
  <si>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</si>
  <si>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</si>
  <si>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</si>
  <si>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</si>
  <si>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</si>
  <si>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</si>
  <si>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</si>
  <si>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</si>
  <si>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</si>
  <si>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</si>
  <si>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</si>
  <si>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</si>
  <si>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</si>
  <si>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</si>
  <si>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</si>
  <si>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</si>
  <si>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</si>
  <si>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</si>
  <si>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</si>
  <si>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</si>
  <si>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</si>
  <si>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</si>
  <si>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</si>
  <si>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</si>
  <si>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</si>
  <si>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</si>
  <si>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</si>
  <si>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</si>
  <si>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</si>
  <si>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</si>
  <si>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</si>
  <si>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</si>
  <si>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</si>
  <si>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</si>
  <si>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</si>
  <si>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</si>
  <si>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</si>
  <si>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</si>
  <si>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</si>
  <si>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</si>
  <si>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</si>
  <si>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</si>
  <si>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</si>
  <si>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</si>
  <si>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</si>
  <si>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</si>
  <si>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</si>
  <si>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</si>
  <si>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</si>
  <si>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</si>
  <si>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</si>
  <si>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</si>
  <si>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</si>
  <si>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</si>
  <si>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</si>
  <si>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</si>
  <si>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</si>
  <si>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</si>
  <si>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</si>
  <si>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</si>
  <si>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</si>
  <si>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</si>
  <si>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</si>
  <si>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</si>
  <si>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</si>
  <si>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</si>
  <si>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</si>
  <si>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</si>
  <si>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</si>
  <si>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</si>
  <si>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</si>
  <si>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</si>
  <si>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</si>
  <si>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</si>
  <si>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</si>
  <si>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</si>
  <si>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</si>
  <si>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</si>
  <si>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</si>
  <si>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</si>
  <si>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</si>
  <si>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</si>
  <si>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</si>
  <si>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</si>
  <si>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</si>
  <si>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</si>
  <si>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</si>
  <si>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</si>
  <si>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</si>
  <si>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</si>
  <si>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</si>
  <si>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</si>
  <si>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</si>
  <si>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</si>
  <si>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</si>
  <si>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</si>
  <si>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</si>
  <si>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</si>
  <si>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</si>
  <si>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</si>
  <si>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</si>
  <si>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</si>
  <si>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</si>
  <si>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</si>
  <si>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</si>
  <si>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</si>
  <si>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</si>
  <si>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</si>
  <si>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</si>
  <si>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</si>
  <si>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</si>
  <si>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</si>
  <si>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</si>
  <si>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</si>
  <si>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</si>
  <si>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</si>
  <si>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</si>
  <si>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</si>
  <si>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</si>
  <si>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</si>
  <si>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</si>
  <si>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</si>
  <si>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</si>
  <si>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</si>
  <si>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</si>
  <si>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</si>
  <si>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</si>
  <si>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</si>
  <si>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</si>
  <si>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</si>
  <si>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</si>
  <si>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</si>
  <si>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</si>
  <si>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</si>
  <si>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</si>
  <si>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</si>
  <si>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</si>
  <si>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</si>
  <si>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</si>
  <si>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</si>
  <si>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</si>
  <si>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</si>
  <si>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</si>
  <si>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</si>
  <si>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</si>
  <si>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</si>
  <si>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</si>
  <si>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</si>
  <si>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</si>
  <si>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</si>
  <si>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</si>
  <si>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</si>
  <si>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</si>
  <si>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</si>
  <si>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</si>
  <si>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</si>
  <si>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</si>
  <si>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</si>
  <si>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</si>
  <si>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</si>
  <si>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</si>
  <si>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</si>
  <si>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</si>
  <si>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</si>
  <si>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</si>
  <si>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</si>
  <si>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</si>
  <si>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</si>
  <si>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</si>
  <si>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</si>
  <si>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</si>
  <si>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</si>
  <si>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</si>
  <si>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</si>
  <si>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</si>
  <si>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</si>
  <si>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</si>
  <si>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</si>
  <si>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</si>
  <si>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</si>
  <si>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</si>
  <si>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</si>
  <si>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</si>
  <si>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</si>
  <si>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</si>
  <si>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</si>
  <si>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</si>
  <si>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</si>
  <si>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</si>
  <si>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</si>
  <si>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</si>
  <si>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</si>
  <si>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</si>
  <si>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</si>
  <si>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</si>
  <si>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</si>
  <si>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</si>
  <si>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</si>
  <si>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</si>
  <si>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</si>
  <si>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</si>
  <si>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</si>
  <si>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</si>
  <si>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</si>
  <si>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</si>
  <si>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</si>
  <si>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</si>
  <si>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</si>
  <si>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</si>
  <si>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</si>
  <si>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</si>
  <si>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</si>
  <si>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</si>
  <si>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</si>
  <si>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</si>
  <si>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</si>
  <si>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</si>
  <si>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</si>
  <si>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</si>
  <si>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</si>
  <si>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</si>
  <si>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</si>
  <si>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</si>
  <si>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</si>
  <si>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</si>
  <si>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</si>
  <si>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</si>
  <si>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</si>
  <si>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</si>
  <si>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</si>
  <si>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</si>
  <si>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</si>
  <si>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</si>
  <si>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</si>
  <si>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</si>
  <si>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</si>
  <si>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</si>
  <si>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</si>
  <si>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</si>
  <si>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</si>
  <si>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</si>
  <si>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</si>
  <si>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</si>
  <si>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</si>
  <si>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</si>
  <si>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</si>
  <si>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</si>
  <si>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</si>
  <si>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</si>
  <si>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</si>
  <si>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</si>
  <si>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</si>
  <si>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</si>
  <si>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</si>
  <si>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</si>
  <si>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</si>
  <si>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</si>
  <si>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</si>
  <si>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</si>
  <si>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</si>
  <si>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</si>
  <si>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</si>
  <si>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</si>
  <si>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</si>
  <si>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</si>
  <si>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</si>
  <si>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</si>
  <si>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</si>
  <si>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</si>
  <si>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</si>
  <si>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</si>
  <si>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</si>
  <si>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</si>
  <si>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</si>
  <si>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</si>
  <si>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</si>
  <si>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</si>
  <si>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</si>
  <si>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</si>
  <si>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</si>
  <si>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</si>
  <si>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</si>
  <si>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</si>
  <si>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</si>
  <si>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</si>
  <si>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</si>
  <si>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</si>
  <si>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</si>
  <si>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</si>
  <si>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</si>
  <si>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</si>
  <si>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</si>
  <si>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</si>
  <si>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</si>
  <si>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</si>
  <si>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</si>
  <si>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</si>
  <si>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</si>
  <si>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</si>
  <si>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</si>
  <si>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</si>
  <si>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</si>
  <si>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</si>
  <si>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</si>
  <si>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</si>
  <si>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</si>
  <si>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</si>
  <si>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</si>
  <si>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</si>
  <si>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</si>
  <si>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</si>
  <si>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</si>
  <si>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</si>
  <si>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</si>
  <si>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</si>
  <si>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</si>
  <si>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</si>
  <si>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</si>
  <si>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</si>
  <si>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</si>
  <si>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</si>
  <si>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</si>
  <si>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</si>
  <si>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</si>
  <si>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</si>
  <si>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</si>
  <si>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</si>
  <si>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</si>
  <si>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</si>
  <si>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</si>
  <si>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</si>
  <si>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</si>
  <si>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</si>
  <si>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</si>
  <si>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</si>
  <si>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</si>
  <si>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</si>
  <si>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</si>
  <si>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</si>
  <si>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</si>
  <si>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</si>
  <si>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</si>
  <si>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</si>
  <si>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</si>
  <si>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</si>
  <si>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</si>
  <si>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</si>
  <si>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</si>
  <si>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</si>
  <si>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</si>
  <si>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</si>
  <si>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</si>
  <si>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</si>
  <si>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</si>
  <si>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</si>
  <si>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</si>
  <si>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</si>
  <si>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</si>
  <si>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</si>
  <si>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</si>
  <si>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</si>
  <si>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</si>
  <si>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</si>
  <si>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</si>
  <si>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</si>
  <si>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</si>
  <si>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</si>
  <si>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</si>
  <si>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</si>
  <si>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</si>
  <si>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</si>
  <si>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</si>
  <si>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</si>
  <si>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</si>
  <si>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</si>
  <si>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</si>
  <si>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</si>
  <si>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</si>
  <si>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</si>
  <si>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</si>
  <si>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</si>
  <si>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</si>
  <si>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</si>
  <si>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</si>
  <si>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</si>
  <si>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</si>
  <si>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</si>
  <si>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</si>
  <si>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</si>
  <si>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</si>
  <si>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</si>
  <si>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</si>
  <si>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</si>
  <si>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</si>
  <si>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</si>
  <si>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</si>
  <si>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</si>
  <si>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</si>
  <si>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</si>
  <si>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</si>
  <si>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</si>
  <si>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</si>
  <si>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</si>
  <si>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</si>
  <si>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</si>
  <si>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</si>
  <si>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</si>
  <si>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</si>
  <si>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</si>
  <si>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</si>
  <si>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</si>
  <si>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</si>
  <si>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</si>
  <si>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</si>
  <si>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</si>
  <si>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</si>
  <si>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</si>
  <si>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</si>
  <si>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</si>
  <si>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</si>
  <si>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</si>
  <si>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</si>
  <si>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</si>
  <si>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</si>
  <si>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</si>
  <si>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</si>
  <si>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</si>
  <si>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</si>
  <si>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</si>
  <si>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</si>
  <si>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</si>
  <si>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</si>
  <si>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</si>
  <si>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</si>
  <si>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</si>
  <si>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</si>
  <si>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</si>
  <si>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</si>
  <si>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</si>
  <si>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</si>
  <si>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</si>
  <si>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</si>
  <si>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</si>
  <si>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</si>
  <si>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</si>
  <si>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</si>
  <si>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</si>
  <si>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</si>
  <si>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</si>
  <si>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</si>
  <si>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</si>
  <si>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</si>
  <si>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</si>
  <si>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</si>
  <si>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</si>
  <si>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</si>
  <si>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</si>
  <si>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</si>
  <si>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</si>
  <si>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</si>
  <si>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</si>
  <si>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</si>
  <si>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</si>
  <si>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</si>
  <si>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</si>
  <si>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</si>
  <si>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</si>
  <si>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</si>
  <si>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</si>
  <si>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</si>
  <si>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</si>
  <si>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</si>
  <si>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</si>
  <si>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</si>
  <si>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</si>
  <si>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</si>
  <si>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</si>
  <si>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</si>
  <si>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</si>
  <si>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</si>
  <si>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</si>
  <si>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</si>
  <si>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</si>
  <si>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</si>
  <si>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</si>
  <si>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</si>
  <si>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</si>
  <si>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</si>
  <si>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</si>
  <si>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</si>
  <si>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</si>
  <si>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</si>
  <si>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</si>
  <si>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</si>
  <si>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</si>
  <si>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</si>
  <si>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</si>
  <si>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</si>
  <si>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</si>
  <si>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</si>
  <si>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</si>
  <si>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</si>
  <si>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</si>
  <si>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</si>
  <si>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</si>
  <si>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</si>
  <si>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</si>
  <si>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</si>
  <si>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</si>
  <si>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</si>
  <si>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</si>
  <si>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</si>
  <si>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</si>
  <si>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</si>
  <si>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</si>
  <si>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</si>
  <si>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</si>
  <si>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</si>
  <si>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</si>
  <si>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</si>
  <si>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</si>
  <si>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</si>
  <si>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</si>
  <si>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</si>
  <si>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</si>
  <si>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</si>
  <si>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</si>
  <si>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</si>
  <si>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</si>
  <si>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</si>
  <si>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</si>
  <si>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</si>
  <si>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</si>
  <si>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</si>
  <si>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</si>
  <si>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</si>
  <si>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</si>
  <si>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</si>
  <si>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</si>
  <si>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</si>
  <si>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</si>
  <si>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</si>
  <si>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</si>
  <si>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</si>
  <si>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</si>
  <si>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</si>
  <si>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</si>
  <si>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</si>
  <si>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</si>
  <si>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</si>
  <si>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</si>
  <si>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</si>
  <si>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</si>
  <si>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</si>
  <si>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</si>
  <si>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</si>
  <si>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</si>
  <si>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</si>
  <si>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</si>
  <si>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</si>
  <si>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</si>
  <si>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</si>
  <si>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</si>
  <si>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</si>
  <si>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</si>
  <si>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</si>
  <si>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</si>
  <si>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</si>
  <si>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</si>
  <si>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</si>
  <si>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</si>
  <si>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</si>
  <si>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</si>
  <si>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</si>
  <si>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</si>
  <si>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</si>
  <si>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</si>
  <si>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</si>
  <si>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</si>
  <si>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</si>
  <si>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</si>
  <si>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</si>
  <si>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</si>
  <si>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</si>
  <si>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</si>
  <si>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</si>
  <si>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</si>
  <si>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</si>
  <si>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</si>
  <si>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</si>
  <si>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</si>
  <si>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</si>
  <si>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</si>
  <si>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</si>
  <si>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</si>
  <si>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</si>
  <si>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</si>
  <si>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</si>
  <si>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</si>
  <si>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</si>
  <si>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</si>
  <si>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</si>
  <si>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</si>
  <si>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</si>
  <si>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</si>
  <si>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</si>
  <si>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</si>
  <si>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</si>
  <si>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</si>
  <si>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</si>
  <si>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</si>
  <si>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</si>
  <si>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</si>
  <si>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</si>
  <si>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</si>
  <si>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</si>
  <si>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</si>
  <si>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</si>
  <si>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</si>
  <si>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</si>
  <si>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</si>
  <si>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</si>
  <si>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</si>
  <si>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</si>
  <si>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</si>
  <si>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</si>
  <si>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</si>
  <si>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</si>
  <si>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</si>
  <si>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</si>
  <si>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</si>
  <si>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</si>
  <si>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</si>
  <si>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</si>
  <si>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</si>
  <si>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</si>
  <si>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</si>
  <si>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</si>
  <si>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</si>
  <si>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</si>
  <si>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</si>
  <si>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</si>
  <si>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</si>
  <si>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</si>
  <si>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</si>
  <si>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</si>
  <si>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</si>
  <si>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</si>
  <si>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</si>
  <si>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</si>
  <si>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</si>
  <si>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</si>
  <si>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</si>
  <si>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</si>
  <si>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</si>
  <si>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</si>
  <si>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</si>
  <si>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</si>
  <si>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</si>
  <si>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</si>
  <si>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</si>
  <si>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</si>
  <si>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</si>
  <si>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</si>
  <si>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</si>
  <si>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</si>
  <si>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</si>
  <si>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</si>
  <si>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</si>
  <si>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</si>
  <si>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</si>
  <si>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</si>
  <si>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</si>
  <si>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</si>
  <si>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</si>
  <si>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</si>
  <si>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</si>
  <si>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</si>
  <si>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</si>
  <si>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</si>
  <si>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</si>
  <si>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</si>
  <si>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</si>
  <si>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</si>
  <si>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</si>
  <si>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</si>
  <si>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</si>
  <si>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</si>
  <si>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</si>
  <si>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</si>
  <si>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</si>
  <si>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</si>
  <si>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</si>
  <si>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</si>
  <si>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</si>
  <si>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</si>
  <si>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</si>
  <si>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</si>
  <si>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</si>
  <si>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</si>
  <si>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</si>
  <si>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</si>
  <si>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</si>
  <si>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</si>
  <si>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</si>
  <si>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</si>
  <si>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</si>
  <si>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</si>
  <si>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</si>
  <si>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</si>
  <si>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</si>
  <si>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</si>
  <si>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</si>
  <si>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</si>
  <si>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</si>
  <si>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</si>
  <si>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</si>
  <si>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</si>
  <si>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</si>
  <si>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</si>
  <si>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</si>
  <si>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</si>
  <si>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</si>
  <si>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</si>
  <si>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</si>
  <si>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</si>
  <si>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</si>
  <si>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</si>
  <si>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</si>
  <si>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</si>
  <si>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</si>
  <si>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</si>
  <si>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</si>
  <si>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</si>
  <si>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</si>
  <si>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</si>
  <si>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</si>
  <si>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</si>
  <si>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</si>
  <si>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</si>
  <si>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</si>
  <si>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</si>
  <si>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</si>
  <si>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</si>
  <si>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</si>
  <si>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</si>
  <si>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</si>
  <si>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</si>
  <si>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</si>
  <si>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</si>
  <si>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</si>
  <si>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</si>
  <si>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</si>
  <si>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</si>
  <si>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</si>
  <si>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</si>
  <si>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</si>
  <si>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</si>
  <si>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</si>
  <si>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</si>
  <si>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</si>
  <si>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</si>
  <si>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</si>
  <si>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</si>
  <si>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</si>
  <si>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</si>
  <si>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</si>
  <si>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</si>
  <si>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</si>
  <si>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</si>
  <si>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</si>
  <si>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</si>
  <si>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</si>
  <si>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</si>
  <si>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</si>
  <si>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</si>
  <si>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</si>
  <si>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</si>
  <si>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</si>
  <si>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</si>
  <si>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</si>
  <si>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</si>
  <si>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</si>
  <si>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</si>
  <si>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</si>
  <si>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</si>
  <si>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</si>
  <si>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</si>
  <si>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</si>
  <si>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</si>
  <si>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</si>
  <si>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</si>
  <si>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</si>
  <si>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</si>
  <si>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</si>
  <si>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</si>
  <si>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</si>
  <si>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</si>
  <si>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</si>
  <si>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</si>
  <si>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</si>
  <si>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</si>
  <si>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</si>
  <si>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</si>
  <si>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</si>
  <si>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</si>
  <si>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</si>
  <si>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</si>
  <si>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</si>
  <si>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</si>
  <si>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</si>
  <si>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</si>
  <si>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</si>
  <si>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</si>
  <si>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</si>
  <si>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</si>
  <si>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</si>
  <si>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</si>
  <si>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</si>
  <si>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</si>
  <si>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</si>
  <si>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</si>
  <si>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</si>
  <si>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</si>
  <si>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</si>
  <si>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</si>
  <si>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</si>
  <si>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</si>
  <si>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</si>
  <si>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</si>
  <si>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</si>
  <si>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</si>
  <si>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</si>
  <si>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</si>
  <si>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</si>
  <si>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</si>
  <si>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</si>
  <si>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</si>
  <si>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</si>
  <si>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</si>
  <si>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</si>
  <si>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</si>
  <si>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</si>
  <si>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</si>
  <si>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</si>
  <si>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</si>
  <si>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</si>
  <si>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</si>
  <si>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</si>
  <si>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</si>
  <si>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</si>
  <si>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</si>
  <si>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</si>
  <si>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</si>
  <si>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</si>
  <si>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</si>
  <si>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</si>
  <si>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</si>
  <si>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</si>
  <si>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</si>
  <si>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</si>
  <si>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</si>
  <si>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</si>
  <si>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</si>
  <si>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</si>
  <si>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</si>
  <si>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</si>
  <si>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</si>
  <si>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</si>
  <si>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</si>
  <si>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</si>
  <si>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</si>
  <si>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</si>
  <si>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</si>
  <si>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</si>
  <si>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</si>
  <si>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</si>
  <si>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</si>
  <si>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</si>
  <si>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</si>
  <si>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</si>
  <si>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</si>
  <si>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</si>
  <si>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</si>
  <si>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</si>
  <si>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</si>
  <si>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</si>
  <si>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</si>
  <si>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</si>
  <si>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</si>
  <si>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</si>
  <si>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</si>
  <si>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</si>
  <si>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</si>
  <si>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</si>
  <si>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</si>
  <si>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</si>
  <si>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</si>
  <si>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</si>
  <si>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</si>
  <si>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</si>
  <si>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</si>
  <si>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</si>
  <si>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</si>
  <si>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</si>
  <si>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</si>
  <si>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</si>
  <si>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</si>
  <si>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</si>
  <si>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</si>
  <si>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</si>
  <si>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</si>
  <si>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</si>
  <si>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</si>
  <si>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</si>
  <si>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</si>
  <si>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</si>
  <si>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</si>
  <si>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</si>
  <si>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</si>
  <si>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</si>
  <si>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</si>
  <si>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</si>
  <si>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</si>
  <si>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</si>
  <si>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</si>
  <si>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</si>
  <si>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</si>
  <si>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</si>
  <si>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</si>
  <si>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</si>
  <si>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</si>
  <si>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</si>
  <si>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</si>
  <si>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</si>
  <si>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</si>
  <si>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</si>
  <si>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</si>
  <si>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</si>
  <si>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</si>
  <si>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</si>
  <si>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</si>
  <si>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</si>
  <si>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</si>
  <si>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</si>
  <si>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</si>
  <si>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</si>
  <si>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</si>
  <si>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</si>
  <si>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</si>
  <si>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</si>
  <si>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</si>
  <si>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</si>
  <si>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</si>
  <si>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</si>
  <si>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</si>
  <si>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</si>
  <si>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</si>
  <si>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</si>
  <si>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</si>
  <si>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</si>
  <si>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</si>
  <si>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</si>
  <si>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</si>
  <si>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</si>
  <si>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</si>
  <si>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</si>
  <si>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</si>
  <si>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</si>
  <si>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</si>
  <si>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</si>
  <si>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</si>
  <si>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</si>
  <si>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</si>
  <si>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</si>
  <si>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</si>
  <si>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</si>
  <si>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</si>
  <si>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</si>
  <si>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</si>
  <si>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</si>
  <si>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</si>
  <si>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</si>
  <si>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</si>
  <si>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</si>
  <si>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</si>
  <si>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</si>
  <si>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</si>
  <si>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</si>
  <si>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</si>
  <si>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</si>
  <si>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</si>
  <si>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</si>
  <si>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</si>
  <si>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</si>
  <si>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</si>
  <si>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</si>
  <si>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</si>
  <si>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</si>
  <si>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</si>
  <si>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</si>
  <si>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</si>
  <si>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</si>
  <si>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</si>
  <si>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</si>
  <si>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</si>
  <si>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</si>
  <si>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</si>
  <si>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</si>
  <si>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</si>
  <si>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</si>
  <si>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</si>
  <si>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</si>
  <si>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</si>
  <si>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</si>
  <si>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</si>
  <si>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</si>
  <si>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</si>
  <si>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</si>
  <si>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</si>
  <si>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</si>
  <si>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</si>
  <si>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</si>
  <si>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</si>
  <si>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</si>
  <si>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</si>
  <si>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</si>
  <si>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</si>
  <si>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</si>
  <si>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</si>
  <si>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</si>
  <si>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</si>
  <si>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</si>
  <si>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</si>
  <si>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</si>
  <si>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</si>
  <si>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</si>
  <si>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</si>
  <si>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</si>
  <si>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</si>
  <si>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</si>
  <si>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</si>
  <si>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</si>
  <si>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</si>
  <si>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</si>
  <si>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</si>
  <si>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</si>
  <si>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</si>
  <si>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</si>
  <si>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</si>
  <si>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</si>
  <si>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</si>
  <si>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</si>
  <si>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</si>
  <si>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</si>
  <si>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</si>
  <si>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</si>
  <si>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</si>
  <si>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</si>
  <si>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</si>
  <si>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</si>
  <si>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</si>
  <si>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</si>
  <si>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</si>
  <si>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</si>
  <si>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</si>
  <si>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</si>
  <si>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</si>
  <si>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</si>
  <si>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</si>
  <si>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</si>
  <si>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</si>
  <si>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</si>
  <si>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</si>
  <si>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</si>
  <si>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</si>
  <si>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</si>
  <si>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</si>
  <si>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</si>
  <si>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</si>
  <si>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</si>
  <si>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</si>
  <si>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</si>
  <si>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</si>
  <si>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</si>
  <si>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</si>
  <si>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</si>
  <si>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</si>
  <si>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</si>
  <si>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</si>
  <si>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</si>
  <si>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</si>
  <si>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</si>
  <si>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</si>
  <si>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</si>
  <si>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</si>
  <si>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</si>
  <si>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</si>
  <si>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</si>
  <si>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</si>
  <si>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</si>
  <si>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</si>
  <si>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</si>
  <si>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</si>
  <si>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</si>
  <si>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</si>
  <si>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</si>
  <si>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</si>
  <si>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</si>
  <si>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</si>
  <si>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</si>
  <si>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</si>
  <si>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</si>
  <si>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</si>
  <si>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</si>
  <si>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</si>
  <si>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</si>
  <si>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</si>
  <si>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</si>
  <si>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</si>
  <si>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</si>
  <si>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</si>
  <si>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</si>
  <si>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</si>
  <si>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</si>
  <si>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</si>
  <si>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</si>
  <si>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</si>
  <si>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</si>
  <si>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</si>
  <si>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</si>
  <si>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</si>
  <si>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</si>
  <si>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</si>
  <si>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</si>
  <si>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</si>
  <si>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</si>
  <si>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</si>
  <si>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</si>
  <si>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</si>
  <si>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</si>
  <si>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</si>
  <si>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</si>
  <si>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</si>
  <si>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</si>
  <si>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</si>
  <si>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</si>
  <si>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</si>
  <si>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</si>
  <si>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</si>
  <si>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</si>
  <si>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</si>
  <si>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</si>
  <si>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</si>
  <si>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</si>
  <si>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</si>
  <si>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</si>
  <si>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</si>
  <si>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</si>
  <si>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</si>
  <si>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</si>
  <si>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</si>
  <si>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</si>
  <si>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</si>
  <si>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</si>
  <si>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</si>
  <si>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</si>
  <si>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</si>
  <si>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</si>
  <si>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</si>
  <si>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</si>
  <si>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</si>
  <si>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</si>
  <si>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</si>
  <si>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</si>
  <si>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</si>
  <si>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</si>
  <si>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</si>
  <si>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</si>
  <si>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</si>
  <si>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</si>
  <si>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</si>
  <si>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</si>
  <si>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</si>
  <si>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</si>
  <si>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</si>
  <si>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</si>
  <si>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</si>
  <si>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</si>
  <si>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</si>
  <si>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</si>
  <si>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</si>
  <si>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</si>
  <si>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</si>
  <si>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</si>
  <si>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</si>
  <si>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</si>
  <si>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</si>
  <si>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</si>
  <si>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</si>
  <si>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</si>
  <si>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</si>
  <si>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</si>
  <si>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</si>
  <si>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</si>
  <si>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</si>
  <si>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</si>
  <si>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</si>
  <si>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</si>
  <si>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</si>
  <si>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</si>
  <si>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</si>
  <si>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</si>
  <si>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</si>
  <si>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</si>
  <si>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</si>
  <si>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</si>
  <si>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</si>
  <si>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</si>
  <si>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</si>
  <si>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</si>
  <si>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</si>
  <si>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</si>
  <si>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</si>
  <si>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</si>
  <si>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</si>
  <si>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</si>
  <si>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</si>
  <si>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</si>
  <si>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</si>
  <si>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</si>
  <si>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</si>
  <si>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</si>
  <si>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</si>
  <si>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</si>
  <si>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</si>
  <si>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</si>
  <si>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</si>
  <si>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</si>
  <si>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</si>
  <si>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</si>
  <si>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</si>
  <si>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</si>
  <si>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</si>
  <si>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</si>
  <si>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</si>
  <si>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</si>
  <si>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</si>
  <si>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</si>
  <si>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</si>
  <si>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</si>
  <si>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</si>
  <si>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</si>
  <si>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</si>
  <si>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</si>
  <si>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</si>
  <si>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</si>
  <si>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</si>
  <si>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</si>
  <si>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</si>
  <si>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</si>
  <si>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</si>
  <si>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</si>
  <si>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</si>
  <si>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</si>
  <si>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</si>
  <si>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</si>
  <si>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</si>
  <si>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</si>
  <si>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</si>
  <si>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</si>
  <si>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</si>
  <si>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</si>
  <si>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</si>
  <si>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</si>
  <si>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</si>
  <si>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</si>
  <si>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</si>
  <si>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</si>
  <si>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</si>
  <si>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</si>
  <si>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</si>
  <si>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</si>
  <si>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</si>
  <si>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</si>
  <si>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</si>
  <si>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</si>
  <si>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</si>
  <si>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</si>
  <si>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</si>
  <si>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</si>
  <si>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</si>
  <si>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</si>
  <si>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</si>
  <si>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</si>
  <si>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</si>
  <si>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</si>
  <si>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</si>
  <si>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</si>
  <si>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</si>
  <si>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</si>
  <si>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</si>
  <si>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</si>
  <si>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</si>
  <si>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</si>
  <si>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</si>
  <si>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</si>
  <si>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</si>
  <si>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</si>
  <si>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</si>
  <si>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</si>
  <si>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</si>
  <si>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</si>
  <si>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</si>
  <si>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</si>
  <si>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</si>
  <si>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</si>
  <si>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</si>
  <si>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</si>
  <si>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</si>
  <si>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</si>
  <si>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</si>
  <si>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</si>
  <si>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</si>
  <si>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</si>
  <si>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</si>
  <si>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</si>
  <si>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</si>
  <si>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</si>
  <si>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</si>
  <si>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</si>
  <si>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</si>
  <si>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</si>
  <si>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</si>
  <si>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</si>
  <si>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</si>
  <si>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</si>
  <si>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</si>
  <si>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</si>
  <si>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</si>
  <si>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</si>
  <si>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</si>
  <si>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</si>
  <si>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</si>
  <si>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</si>
  <si>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</si>
  <si>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</si>
  <si>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</si>
  <si>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</si>
  <si>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</si>
  <si>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</si>
  <si>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</si>
  <si>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</si>
  <si>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</si>
  <si>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</si>
  <si>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</si>
  <si>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</si>
  <si>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</si>
  <si>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</si>
  <si>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</si>
  <si>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</si>
  <si>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</si>
  <si>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</si>
  <si>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</si>
  <si>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</si>
  <si>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</si>
  <si>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</si>
  <si>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</si>
  <si>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</si>
  <si>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</si>
  <si>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</si>
  <si>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</si>
  <si>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</si>
  <si>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</si>
  <si>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</si>
  <si>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</si>
  <si>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</si>
  <si>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</si>
  <si>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</si>
  <si>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</si>
  <si>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</si>
  <si>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</si>
  <si>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</si>
  <si>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</si>
  <si>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</si>
  <si>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</si>
  <si>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</si>
  <si>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</si>
  <si>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</si>
  <si>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</si>
  <si>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</si>
  <si>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</si>
  <si>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</si>
  <si>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</si>
  <si>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</si>
  <si>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</si>
  <si>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</si>
  <si>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</si>
  <si>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</si>
  <si>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</si>
  <si>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</si>
  <si>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</si>
  <si>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</si>
  <si>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</si>
  <si>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</si>
  <si>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</si>
  <si>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</si>
  <si>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</si>
  <si>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</si>
  <si>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</si>
  <si>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</si>
  <si>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</si>
  <si>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</si>
  <si>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</si>
  <si>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</si>
  <si>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</si>
  <si>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</si>
  <si>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</si>
  <si>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</si>
  <si>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</si>
  <si>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</si>
  <si>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</si>
  <si>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</si>
  <si>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</si>
  <si>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</si>
  <si>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</si>
  <si>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</si>
  <si>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</si>
  <si>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</si>
  <si>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</si>
  <si>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</si>
  <si>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</si>
  <si>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</si>
  <si>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</si>
  <si>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</si>
  <si>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</si>
  <si>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</si>
  <si>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</si>
  <si>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</si>
  <si>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</si>
  <si>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</si>
  <si>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</si>
  <si>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</si>
  <si>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</si>
  <si>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</si>
  <si>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</si>
  <si>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</si>
  <si>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</si>
  <si>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</si>
  <si>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</si>
  <si>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</si>
  <si>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</si>
  <si>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</si>
  <si>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</si>
  <si>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</si>
  <si>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</si>
  <si>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</si>
  <si>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</si>
  <si>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</si>
  <si>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</si>
  <si>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</si>
  <si>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</si>
  <si>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</si>
  <si>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</si>
  <si>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</si>
  <si>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</si>
  <si>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</si>
  <si>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</si>
  <si>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</si>
  <si>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</si>
  <si>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</si>
  <si>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</si>
  <si>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</si>
  <si>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</si>
  <si>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</si>
  <si>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</si>
  <si>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</si>
  <si>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</si>
  <si>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</si>
  <si>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</si>
  <si>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</si>
  <si>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</si>
  <si>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</si>
  <si>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</si>
  <si>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</si>
  <si>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</si>
  <si>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</si>
  <si>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</si>
  <si>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</si>
  <si>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</si>
  <si>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</si>
  <si>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</si>
  <si>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</si>
  <si>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</si>
  <si>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</si>
  <si>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</si>
  <si>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</si>
  <si>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</si>
  <si>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</si>
  <si>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</si>
  <si>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</si>
  <si>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</si>
  <si>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</si>
  <si>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</si>
  <si>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</si>
  <si>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</si>
  <si>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</si>
  <si>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</si>
  <si>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</si>
  <si>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</si>
  <si>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</si>
  <si>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</si>
  <si>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</si>
  <si>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</si>
  <si>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</si>
  <si>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</si>
  <si>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</si>
  <si>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</si>
  <si>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</si>
  <si>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</si>
  <si>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</si>
  <si>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</si>
  <si>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</si>
  <si>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</si>
  <si>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</si>
  <si>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</si>
  <si>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</si>
  <si>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</si>
  <si>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</si>
  <si>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</si>
  <si>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</si>
  <si>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</si>
  <si>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</si>
  <si>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</si>
  <si>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</si>
  <si>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</si>
  <si>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</si>
  <si>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</si>
  <si>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</si>
  <si>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</si>
  <si>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</si>
  <si>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</si>
  <si>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</si>
  <si>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</si>
  <si>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</si>
  <si>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</si>
  <si>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</si>
  <si>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</si>
  <si>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</si>
  <si>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</si>
  <si>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</si>
  <si>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</si>
  <si>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</si>
  <si>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</si>
  <si>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</si>
  <si>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</si>
  <si>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</si>
  <si>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</si>
  <si>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</si>
  <si>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</si>
  <si>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</si>
  <si>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</si>
  <si>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</si>
  <si>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</si>
  <si>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</si>
  <si>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</si>
  <si>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</si>
  <si>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</si>
  <si>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</si>
  <si>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</si>
  <si>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</si>
  <si>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</si>
  <si>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</si>
  <si>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</si>
  <si>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</si>
  <si>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</si>
  <si>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</si>
  <si>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</si>
  <si>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</si>
  <si>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</si>
  <si>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</si>
  <si>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</si>
  <si>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</si>
  <si>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</si>
  <si>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</si>
  <si>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</si>
  <si>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</si>
  <si>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</si>
  <si>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</si>
  <si>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</si>
  <si>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</si>
  <si>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</si>
  <si>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</si>
  <si>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</si>
  <si>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</si>
  <si>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</si>
  <si>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</si>
  <si>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</si>
  <si>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</si>
  <si>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</si>
  <si>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</si>
  <si>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</si>
  <si>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</si>
  <si>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</si>
  <si>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</si>
  <si>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</si>
  <si>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</si>
  <si>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</si>
  <si>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</si>
  <si>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</si>
  <si>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</si>
  <si>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</si>
  <si>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</si>
  <si>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</si>
  <si>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</si>
  <si>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</si>
  <si>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</si>
  <si>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</si>
  <si>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</si>
  <si>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</si>
  <si>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</si>
  <si>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</si>
  <si>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</si>
  <si>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</si>
  <si>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</si>
  <si>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</si>
  <si>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</si>
  <si>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</si>
  <si>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</si>
  <si>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</si>
  <si>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</si>
  <si>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</si>
  <si>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</si>
  <si>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</si>
  <si>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</si>
  <si>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</si>
  <si>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</si>
  <si>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</si>
  <si>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</si>
  <si>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</si>
  <si>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</si>
  <si>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</si>
  <si>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</si>
  <si>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</si>
  <si>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</si>
  <si>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</si>
  <si>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</si>
  <si>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</si>
  <si>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</si>
  <si>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</si>
  <si>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</si>
  <si>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</si>
  <si>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</si>
  <si>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</si>
  <si>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</si>
  <si>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</si>
  <si>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</si>
  <si>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</si>
  <si>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</si>
  <si>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</si>
  <si>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</si>
  <si>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</si>
  <si>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</si>
  <si>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</si>
  <si>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</si>
  <si>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</si>
  <si>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</si>
  <si>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</si>
  <si>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</si>
  <si>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</si>
  <si>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</si>
  <si>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</si>
  <si>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</si>
  <si>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</si>
  <si>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</si>
  <si>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</si>
  <si>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</si>
  <si>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</si>
  <si>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</si>
  <si>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</si>
  <si>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</si>
  <si>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</si>
  <si>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</si>
  <si>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</si>
  <si>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</si>
  <si>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</si>
  <si>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</si>
  <si>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</si>
  <si>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</si>
  <si>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</si>
  <si>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</si>
  <si>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</si>
  <si>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</si>
  <si>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</si>
  <si>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</si>
  <si>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</si>
  <si>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</si>
  <si>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</si>
  <si>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</si>
  <si>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</si>
  <si>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</si>
  <si>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</si>
  <si>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</si>
  <si>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</si>
  <si>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</si>
  <si>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</si>
  <si>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</si>
  <si>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</si>
  <si>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</si>
  <si>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</si>
  <si>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</si>
  <si>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</si>
  <si>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</si>
  <si>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</si>
  <si>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</si>
  <si>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</si>
  <si>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</si>
  <si>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</si>
  <si>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</si>
  <si>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</si>
  <si>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</si>
  <si>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</si>
  <si>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</si>
  <si>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</si>
  <si>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</si>
  <si>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</si>
  <si>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</si>
  <si>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</si>
  <si>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</si>
  <si>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</si>
  <si>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</si>
  <si>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</si>
  <si>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</si>
  <si>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</si>
  <si>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</si>
  <si>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</si>
  <si>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</si>
  <si>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</si>
  <si>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</si>
  <si>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</si>
  <si>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</si>
  <si>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</si>
  <si>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</si>
  <si>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</si>
  <si>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</si>
  <si>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</si>
  <si>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</si>
  <si>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</si>
  <si>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</si>
  <si>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</si>
  <si>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</si>
  <si>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</si>
  <si>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</si>
  <si>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</si>
  <si>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</si>
  <si>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</si>
  <si>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</si>
  <si>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</si>
  <si>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</si>
  <si>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</si>
  <si>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</si>
  <si>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</si>
  <si>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</si>
  <si>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</si>
  <si>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</si>
  <si>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</si>
  <si>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</si>
  <si>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</si>
  <si>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</si>
  <si>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</si>
  <si>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</si>
  <si>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</si>
  <si>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</si>
  <si>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</si>
  <si>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</si>
  <si>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</si>
  <si>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</si>
  <si>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</si>
  <si>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</si>
  <si>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</si>
  <si>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</si>
  <si>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</si>
  <si>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</si>
  <si>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</si>
  <si>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</si>
  <si>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</si>
  <si>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</si>
  <si>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</si>
  <si>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</si>
  <si>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</si>
  <si>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</si>
  <si>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</si>
  <si>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</si>
  <si>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</si>
  <si>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</si>
  <si>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</si>
  <si>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</si>
  <si>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</si>
  <si>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</si>
  <si>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</si>
  <si>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</si>
  <si>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</si>
  <si>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</si>
  <si>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</si>
  <si>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</si>
  <si>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</si>
  <si>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</si>
  <si>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</si>
  <si>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</si>
  <si>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</si>
  <si>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</si>
  <si>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</si>
  <si>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</si>
  <si>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</si>
  <si>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</si>
  <si>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</si>
  <si>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</si>
  <si>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</si>
  <si>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</si>
  <si>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</si>
  <si>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</si>
  <si>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</si>
  <si>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</si>
  <si>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</si>
  <si>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</si>
  <si>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</si>
  <si>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</si>
  <si>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</si>
  <si>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</si>
  <si>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</si>
  <si>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</si>
  <si>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</si>
  <si>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</si>
  <si>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</si>
  <si>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</si>
  <si>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</si>
  <si>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</si>
  <si>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</si>
  <si>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</si>
  <si>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</si>
  <si>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</si>
  <si>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</si>
  <si>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</si>
  <si>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</si>
  <si>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</si>
  <si>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</si>
  <si>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</si>
  <si>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</si>
  <si>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</si>
  <si>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</si>
  <si>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</si>
  <si>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</si>
  <si>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</si>
  <si>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</si>
  <si>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</si>
  <si>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</si>
  <si>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</si>
  <si>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</si>
  <si>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</si>
  <si>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</si>
  <si>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</si>
  <si>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</si>
  <si>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</si>
  <si>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</si>
  <si>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</si>
  <si>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</si>
  <si>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</si>
  <si>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</si>
  <si>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</si>
  <si>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</si>
  <si>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</si>
  <si>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</si>
  <si>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</si>
  <si>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</si>
  <si>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</si>
  <si>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</si>
  <si>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</si>
  <si>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</si>
  <si>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</si>
  <si>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</si>
  <si>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</si>
  <si>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</si>
  <si>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</si>
  <si>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</si>
  <si>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</si>
  <si>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</si>
  <si>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</si>
  <si>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</si>
  <si>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</si>
  <si>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</si>
  <si>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</si>
  <si>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</si>
  <si>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</si>
  <si>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</si>
  <si>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</si>
  <si>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</si>
  <si>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</si>
  <si>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</si>
  <si>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</si>
  <si>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</si>
  <si>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</si>
  <si>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</si>
  <si>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</si>
  <si>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</si>
  <si>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</si>
  <si>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</si>
  <si>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</si>
  <si>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</si>
  <si>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</si>
  <si>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</si>
  <si>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</si>
  <si>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</si>
  <si>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</si>
  <si>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</si>
  <si>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</si>
  <si>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</si>
  <si>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</si>
  <si>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</si>
  <si>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</si>
  <si>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</si>
  <si>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</si>
  <si>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</si>
  <si>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</si>
  <si>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</si>
  <si>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</si>
  <si>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</si>
  <si>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</si>
  <si>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</si>
  <si>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</si>
  <si>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</si>
  <si>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</si>
  <si>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</si>
  <si>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</si>
  <si>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</si>
  <si>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</si>
  <si>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</si>
  <si>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</si>
  <si>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</si>
  <si>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</si>
  <si>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</si>
  <si>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</si>
  <si>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</si>
  <si>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</si>
  <si>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</si>
  <si>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</si>
  <si>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</si>
  <si>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</si>
  <si>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</si>
  <si>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</si>
  <si>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</si>
  <si>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</si>
  <si>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</si>
  <si>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</si>
  <si>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</si>
  <si>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</si>
  <si>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</si>
  <si>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</si>
  <si>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</si>
  <si>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</si>
  <si>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</si>
  <si>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</si>
  <si>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</si>
  <si>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</si>
  <si>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</si>
  <si>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</si>
  <si>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</si>
  <si>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</si>
  <si>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</si>
  <si>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</si>
  <si>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</si>
  <si>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</si>
  <si>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</si>
  <si>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</si>
  <si>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</si>
  <si>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</si>
  <si>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</si>
  <si>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</si>
  <si>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</si>
  <si>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</si>
  <si>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</si>
  <si>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</si>
  <si>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</si>
  <si>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</si>
  <si>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</si>
  <si>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</si>
  <si>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</si>
  <si>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</si>
  <si>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</si>
  <si>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</si>
  <si>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</si>
  <si>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</si>
  <si>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</si>
  <si>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</si>
  <si>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</si>
  <si>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</si>
  <si>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</si>
  <si>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</si>
  <si>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</si>
  <si>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</si>
  <si>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</si>
  <si>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</si>
  <si>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</si>
  <si>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</si>
  <si>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</si>
  <si>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</si>
  <si>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</si>
  <si>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</si>
  <si>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</si>
  <si>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</si>
  <si>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</si>
  <si>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</si>
  <si>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</si>
  <si>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</si>
  <si>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</si>
  <si>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</si>
  <si>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</si>
  <si>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</si>
  <si>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</si>
  <si>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</si>
  <si>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</si>
  <si>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</si>
  <si>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</si>
  <si>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</si>
  <si>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</si>
  <si>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</si>
  <si>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</si>
  <si>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</si>
  <si>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</si>
  <si>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</si>
  <si>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</si>
  <si>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</si>
  <si>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</si>
  <si>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</si>
  <si>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</si>
  <si>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</si>
  <si>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</si>
  <si>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</si>
  <si>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</si>
  <si>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</si>
  <si>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</si>
  <si>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</si>
  <si>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</si>
  <si>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</si>
  <si>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</si>
  <si>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</si>
  <si>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</si>
  <si>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</si>
  <si>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</si>
  <si>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</si>
  <si>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</si>
  <si>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</si>
  <si>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</si>
  <si>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</si>
  <si>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</si>
  <si>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</si>
  <si>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</si>
  <si>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</si>
  <si>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</si>
  <si>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</si>
  <si>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</si>
  <si>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</si>
  <si>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</si>
  <si>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</si>
  <si>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</si>
  <si>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</si>
  <si>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</si>
  <si>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</si>
  <si>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</si>
  <si>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</si>
  <si>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</si>
  <si>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</si>
  <si>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</si>
  <si>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</si>
  <si>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</si>
  <si>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</si>
  <si>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</si>
  <si>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</si>
  <si>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</si>
  <si>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</si>
  <si>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</si>
  <si>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</si>
  <si>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</si>
  <si>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</si>
  <si>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</si>
  <si>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</si>
  <si>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</si>
  <si>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</si>
  <si>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</si>
  <si>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</si>
  <si>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</si>
  <si>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</si>
  <si>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</si>
  <si>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</si>
  <si>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</si>
  <si>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</si>
  <si>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</si>
  <si>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</si>
  <si>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</si>
  <si>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</si>
  <si>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</si>
  <si>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</si>
  <si>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</si>
  <si>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</si>
  <si>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</si>
  <si>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</si>
  <si>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</si>
  <si>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</si>
  <si>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</si>
  <si>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</si>
  <si>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</si>
  <si>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</si>
  <si>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</si>
  <si>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</si>
  <si>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</si>
  <si>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</si>
  <si>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</si>
  <si>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</si>
  <si>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</si>
  <si>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</si>
  <si>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</si>
  <si>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</si>
  <si>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</si>
  <si>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</si>
  <si>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</si>
  <si>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</si>
  <si>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</si>
  <si>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</si>
  <si>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</si>
  <si>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</si>
  <si>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</si>
  <si>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</si>
  <si>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</si>
  <si>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</si>
  <si>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</si>
  <si>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</si>
  <si>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</si>
  <si>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</si>
  <si>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</si>
  <si>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</si>
  <si>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</si>
  <si>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</si>
  <si>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</si>
  <si>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</si>
  <si>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</si>
  <si>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</si>
  <si>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</si>
  <si>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</si>
  <si>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</si>
  <si>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</si>
  <si>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</si>
  <si>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</si>
  <si>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</si>
  <si>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</si>
  <si>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</si>
  <si>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</si>
  <si>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</si>
  <si>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</si>
  <si>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</si>
  <si>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</si>
  <si>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</si>
  <si>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</si>
  <si>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</si>
  <si>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</si>
  <si>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</si>
  <si>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</si>
  <si>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</si>
  <si>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</si>
  <si>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</si>
  <si>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</si>
  <si>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</si>
  <si>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</si>
  <si>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</si>
  <si>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</si>
  <si>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</si>
  <si>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</si>
  <si>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</si>
  <si>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</si>
  <si>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</si>
  <si>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</si>
  <si>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</si>
  <si>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</si>
  <si>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</si>
  <si>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</si>
  <si>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</si>
  <si>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</si>
  <si>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</si>
  <si>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</si>
  <si>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</si>
  <si>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</si>
  <si>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</si>
  <si>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</si>
  <si>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</si>
  <si>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</si>
  <si>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</si>
  <si>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</si>
  <si>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</si>
  <si>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</si>
  <si>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</si>
  <si>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</si>
  <si>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</si>
  <si>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</si>
  <si>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</si>
  <si>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</si>
  <si>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</si>
  <si>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</si>
  <si>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</si>
  <si>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</si>
  <si>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</si>
  <si>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</si>
  <si>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</si>
  <si>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</si>
  <si>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</si>
  <si>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</si>
  <si>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</si>
  <si>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</si>
  <si>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</si>
  <si>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</si>
  <si>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</si>
  <si>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</si>
  <si>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</si>
  <si>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</si>
  <si>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</si>
  <si>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</si>
  <si>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</si>
  <si>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</si>
  <si>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</si>
  <si>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</si>
  <si>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</si>
  <si>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</si>
  <si>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</si>
  <si>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</si>
  <si>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</si>
  <si>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</si>
  <si>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</si>
  <si>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</si>
  <si>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</si>
  <si>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</si>
  <si>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</si>
  <si>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</si>
  <si>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</si>
  <si>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</si>
  <si>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</si>
  <si>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</si>
  <si>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</si>
  <si>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</si>
  <si>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</si>
  <si>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</si>
  <si>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</si>
  <si>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</si>
  <si>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</si>
  <si>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</si>
  <si>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</si>
  <si>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</si>
  <si>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</si>
  <si>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</si>
  <si>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</si>
  <si>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</si>
  <si>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</si>
  <si>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</si>
  <si>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</si>
  <si>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</si>
  <si>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</si>
  <si>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</si>
  <si>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</si>
  <si>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</si>
  <si>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</si>
  <si>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</si>
  <si>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</si>
  <si>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</si>
  <si>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</si>
  <si>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</si>
  <si>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</si>
  <si>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</si>
  <si>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</si>
  <si>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</si>
  <si>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</si>
  <si>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</si>
  <si>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</si>
  <si>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</si>
  <si>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</si>
  <si>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</si>
  <si>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</si>
  <si>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</si>
  <si>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</si>
  <si>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</si>
  <si>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</si>
  <si>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</si>
  <si>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</si>
  <si>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</si>
  <si>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</si>
  <si>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</si>
  <si>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</si>
  <si>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</si>
  <si>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</si>
  <si>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</si>
  <si>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</si>
  <si>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</si>
  <si>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</si>
  <si>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</si>
  <si>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</si>
  <si>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</si>
  <si>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</si>
  <si>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</si>
  <si>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</si>
  <si>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</si>
  <si>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</si>
  <si>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</si>
  <si>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</si>
  <si>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</si>
  <si>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</si>
  <si>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</si>
  <si>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</si>
  <si>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</si>
  <si>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</si>
  <si>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</si>
  <si>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</si>
  <si>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</si>
  <si>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</si>
  <si>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</si>
  <si>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</si>
  <si>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</si>
  <si>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</si>
  <si>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</si>
  <si>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</si>
  <si>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</si>
  <si>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</si>
  <si>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</si>
  <si>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</si>
  <si>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</si>
  <si>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</si>
  <si>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</si>
  <si>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</si>
  <si>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</si>
  <si>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</si>
  <si>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</si>
  <si>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</si>
  <si>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</si>
  <si>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</si>
  <si>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</si>
  <si>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</si>
  <si>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</si>
  <si>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</si>
  <si>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</si>
  <si>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</si>
  <si>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</si>
  <si>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</si>
  <si>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</si>
  <si>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</si>
  <si>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</si>
  <si>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</si>
  <si>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</si>
  <si>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</si>
  <si>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</si>
  <si>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</si>
  <si>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</si>
  <si>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</si>
  <si>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</si>
  <si>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</si>
  <si>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</si>
  <si>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</si>
  <si>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</si>
  <si>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</si>
  <si>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</si>
  <si>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</si>
  <si>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</si>
  <si>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</si>
  <si>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</si>
  <si>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</si>
  <si>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</si>
  <si>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</si>
  <si>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</si>
  <si>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</si>
  <si>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</si>
  <si>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</si>
  <si>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</si>
  <si>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</si>
  <si>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</si>
  <si>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</si>
  <si>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</si>
  <si>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</si>
  <si>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</si>
  <si>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</si>
  <si>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</si>
  <si>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</si>
  <si>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</si>
  <si>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</si>
  <si>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</si>
  <si>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</si>
  <si>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</si>
  <si>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</si>
  <si>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</si>
  <si>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</si>
  <si>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</si>
  <si>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</si>
  <si>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</si>
  <si>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</si>
  <si>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</si>
  <si>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</si>
  <si>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</si>
  <si>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</si>
  <si>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</si>
  <si>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</si>
  <si>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</si>
  <si>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</si>
  <si>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</si>
  <si>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</si>
  <si>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</si>
  <si>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</si>
  <si>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</si>
  <si>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</si>
  <si>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</si>
  <si>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</si>
  <si>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</si>
  <si>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</si>
  <si>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</si>
  <si>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</si>
  <si>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</si>
  <si>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</si>
  <si>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</si>
  <si>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</si>
  <si>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</si>
  <si>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</si>
  <si>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</si>
  <si>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</si>
  <si>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</si>
  <si>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</si>
  <si>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</si>
  <si>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</si>
  <si>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</si>
  <si>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</si>
  <si>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</si>
  <si>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</si>
  <si>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</si>
  <si>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</si>
  <si>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</si>
  <si>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</si>
  <si>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</si>
  <si>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</si>
  <si>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</si>
  <si>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</si>
  <si>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</si>
  <si>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</si>
  <si>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</si>
  <si>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</si>
  <si>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</si>
  <si>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</si>
  <si>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</si>
  <si>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</si>
  <si>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</si>
  <si>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</si>
  <si>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</si>
  <si>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</si>
  <si>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</si>
  <si>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</si>
  <si>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</si>
  <si>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</si>
  <si>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</si>
  <si>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</si>
  <si>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</si>
  <si>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</si>
  <si>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</si>
  <si>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</si>
  <si>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</si>
  <si>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</si>
  <si>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</si>
  <si>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</si>
  <si>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</si>
  <si>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</si>
  <si>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</si>
  <si>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</si>
  <si>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</si>
  <si>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</si>
  <si>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</si>
  <si>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</si>
  <si>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</si>
  <si>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</si>
  <si>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</si>
  <si>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</si>
  <si>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</si>
  <si>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</si>
  <si>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</si>
  <si>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</si>
  <si>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</si>
  <si>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</si>
  <si>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</si>
  <si>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</si>
  <si>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</si>
  <si>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</si>
  <si>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</si>
  <si>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</si>
  <si>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</si>
  <si>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</si>
  <si>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</si>
  <si>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</si>
  <si>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</si>
  <si>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</si>
  <si>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</si>
  <si>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</si>
  <si>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</si>
  <si>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</si>
  <si>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</si>
  <si>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</si>
  <si>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</si>
  <si>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</si>
  <si>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</si>
  <si>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</si>
  <si>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</si>
  <si>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</si>
  <si>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</si>
  <si>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</si>
  <si>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</si>
  <si>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</si>
  <si>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</si>
  <si>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</si>
  <si>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</si>
  <si>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</si>
  <si>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</si>
  <si>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</si>
  <si>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</si>
  <si>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</si>
  <si>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</si>
  <si>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</si>
  <si>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</si>
  <si>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</si>
  <si>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</si>
  <si>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</si>
  <si>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</si>
  <si>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</si>
  <si>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</si>
  <si>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</si>
  <si>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</si>
  <si>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</si>
  <si>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</si>
  <si>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</si>
  <si>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</si>
  <si>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</si>
  <si>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</si>
  <si>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</si>
  <si>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</si>
  <si>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</si>
  <si>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</si>
  <si>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</si>
  <si>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</si>
  <si>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</si>
  <si>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</si>
  <si>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</si>
  <si>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</si>
  <si>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</si>
  <si>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</si>
  <si>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</si>
  <si>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</si>
  <si>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</si>
  <si>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</si>
  <si>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</si>
  <si>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</si>
  <si>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</si>
  <si>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</si>
  <si>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</si>
  <si>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</si>
  <si>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</si>
  <si>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</si>
  <si>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</si>
  <si>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</si>
  <si>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</si>
  <si>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</si>
  <si>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</si>
  <si>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</si>
  <si>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</si>
  <si>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</si>
  <si>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</si>
  <si>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</si>
  <si>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</si>
  <si>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</si>
  <si>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</si>
  <si>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</si>
  <si>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</si>
  <si>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</si>
  <si>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</si>
  <si>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</si>
  <si>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</si>
  <si>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</si>
  <si>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</si>
  <si>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</si>
  <si>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</si>
  <si>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</si>
  <si>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</si>
  <si>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</si>
  <si>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</si>
  <si>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</si>
  <si>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</si>
  <si>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</si>
  <si>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</si>
  <si>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</si>
  <si>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</si>
  <si>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</si>
  <si>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</si>
  <si>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</si>
  <si>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</si>
  <si>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</si>
  <si>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</si>
  <si>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</si>
  <si>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</si>
  <si>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</si>
  <si>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</si>
  <si>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</si>
  <si>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</si>
  <si>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</si>
  <si>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</si>
  <si>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</si>
  <si>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</si>
  <si>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</si>
  <si>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</si>
  <si>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</si>
  <si>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</si>
  <si>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</si>
  <si>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</si>
  <si>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</si>
  <si>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</si>
  <si>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</si>
  <si>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</si>
  <si>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</si>
  <si>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</si>
  <si>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</si>
  <si>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</si>
  <si>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</si>
  <si>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</si>
  <si>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</si>
  <si>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</si>
  <si>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</si>
  <si>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</si>
  <si>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</si>
  <si>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</si>
  <si>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</si>
  <si>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</si>
  <si>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</si>
  <si>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</si>
  <si>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</si>
  <si>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</si>
  <si>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</si>
  <si>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</si>
  <si>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</si>
  <si>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</si>
  <si>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</si>
  <si>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</si>
  <si>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</si>
  <si>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</si>
  <si>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</si>
  <si>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</si>
  <si>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</si>
  <si>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</si>
  <si>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</si>
  <si>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</si>
  <si>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</si>
  <si>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</si>
  <si>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</si>
  <si>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</si>
  <si>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</si>
  <si>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</si>
  <si>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</si>
  <si>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</si>
  <si>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</si>
  <si>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</si>
  <si>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</si>
  <si>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</si>
  <si>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</si>
  <si>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</si>
  <si>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</si>
  <si>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</si>
  <si>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</si>
  <si>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</si>
  <si>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</si>
  <si>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</si>
  <si>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</si>
  <si>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</si>
  <si>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</si>
  <si>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</si>
  <si>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</si>
  <si>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</si>
  <si>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</si>
  <si>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</si>
  <si>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</si>
  <si>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</si>
  <si>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</si>
  <si>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</si>
  <si>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</si>
  <si>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</si>
  <si>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</si>
  <si>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</si>
  <si>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</si>
  <si>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</si>
  <si>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</si>
  <si>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</si>
  <si>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</si>
  <si>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</si>
  <si>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</si>
  <si>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</si>
  <si>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</si>
  <si>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</si>
  <si>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</si>
  <si>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</si>
  <si>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</si>
  <si>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</si>
  <si>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</si>
  <si>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</si>
  <si>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</si>
  <si>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</si>
  <si>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</si>
  <si>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</si>
  <si>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</si>
  <si>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</si>
  <si>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</si>
  <si>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</si>
  <si>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</si>
  <si>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</si>
  <si>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</si>
  <si>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</si>
  <si>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</si>
  <si>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</si>
  <si>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</si>
  <si>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</si>
  <si>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</si>
  <si>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</si>
  <si>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</si>
  <si>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</si>
  <si>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</si>
  <si>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</si>
  <si>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</si>
  <si>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</si>
  <si>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</si>
  <si>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</si>
  <si>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</si>
  <si>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</si>
  <si>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</si>
  <si>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</si>
  <si>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</si>
  <si>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</si>
  <si>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</si>
  <si>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</si>
  <si>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</si>
  <si>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</si>
  <si>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</si>
  <si>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</si>
  <si>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</si>
  <si>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</si>
  <si>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</si>
  <si>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</si>
  <si>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</si>
  <si>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</si>
  <si>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</si>
  <si>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</si>
  <si>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</si>
  <si>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</si>
  <si>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</si>
  <si>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</si>
  <si>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</si>
  <si>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</si>
  <si>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</si>
  <si>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</si>
  <si>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</si>
  <si>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</si>
  <si>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</si>
  <si>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</si>
  <si>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</si>
  <si>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</si>
  <si>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</si>
  <si>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</si>
  <si>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</si>
  <si>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</si>
  <si>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</si>
  <si>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</si>
  <si>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</si>
  <si>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</si>
  <si>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</si>
  <si>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</si>
  <si>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</si>
  <si>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</si>
  <si>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</si>
  <si>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</si>
  <si>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</si>
  <si>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</si>
  <si>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</si>
  <si>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</si>
  <si>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</si>
  <si>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</si>
  <si>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</si>
  <si>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</si>
  <si>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</si>
  <si>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</si>
  <si>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</si>
  <si>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</si>
  <si>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</si>
  <si>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</si>
  <si>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</si>
  <si>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</si>
  <si>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</si>
  <si>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</si>
  <si>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</si>
  <si>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</si>
  <si>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</si>
  <si>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</si>
  <si>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</si>
  <si>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</si>
  <si>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</si>
  <si>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</si>
  <si>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</si>
  <si>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</si>
  <si>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</si>
  <si>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</si>
  <si>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</si>
  <si>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</si>
  <si>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</si>
  <si>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</si>
  <si>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</si>
  <si>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</si>
  <si>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</si>
  <si>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</si>
  <si>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</si>
  <si>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</si>
  <si>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</si>
  <si>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</si>
  <si>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</si>
  <si>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</si>
  <si>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</si>
  <si>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</si>
  <si>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</si>
  <si>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</si>
  <si>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</si>
  <si>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</si>
  <si>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</si>
  <si>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</si>
  <si>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</si>
  <si>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</si>
  <si>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</si>
  <si>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</si>
  <si>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</si>
  <si>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</si>
  <si>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</si>
  <si>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</si>
  <si>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</si>
  <si>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</si>
  <si>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</si>
  <si>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</si>
  <si>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</si>
  <si>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</si>
  <si>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</si>
  <si>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</si>
  <si>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</si>
  <si>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</si>
  <si>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</si>
  <si>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</si>
  <si>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</si>
  <si>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</si>
  <si>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</si>
  <si>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</si>
  <si>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</si>
  <si>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</si>
  <si>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</si>
  <si>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</si>
  <si>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</si>
  <si>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</si>
  <si>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</si>
  <si>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</si>
  <si>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</si>
  <si>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</si>
  <si>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</si>
  <si>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</si>
  <si>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</si>
  <si>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</si>
  <si>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</si>
  <si>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</si>
  <si>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</si>
  <si>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</si>
  <si>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</si>
  <si>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</si>
  <si>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</si>
  <si>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</si>
  <si>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</si>
  <si>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</si>
  <si>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</si>
  <si>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</si>
  <si>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</si>
  <si>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</si>
  <si>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</si>
  <si>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</si>
  <si>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</si>
  <si>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</si>
  <si>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</si>
  <si>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</si>
  <si>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</si>
  <si>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</si>
  <si>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</si>
  <si>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</si>
  <si>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</si>
  <si>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</si>
  <si>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</si>
  <si>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</si>
  <si>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</si>
  <si>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</si>
  <si>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</si>
  <si>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</si>
  <si>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</si>
  <si>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</si>
  <si>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</si>
  <si>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</si>
  <si>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</si>
  <si>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</si>
  <si>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</si>
  <si>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</si>
  <si>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</si>
  <si>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</si>
  <si>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</si>
  <si>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</si>
  <si>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</si>
  <si>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</si>
  <si>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</si>
  <si>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</si>
  <si>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</si>
  <si>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</si>
  <si>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</si>
  <si>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</si>
  <si>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</si>
  <si>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</si>
  <si>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</si>
  <si>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</si>
  <si>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</si>
  <si>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</si>
  <si>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</si>
  <si>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</si>
  <si>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</si>
  <si>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</si>
  <si>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</si>
  <si>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</si>
  <si>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</si>
  <si>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</si>
  <si>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</si>
  <si>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</si>
  <si>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</si>
  <si>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</si>
  <si>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</si>
  <si>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</si>
  <si>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</si>
  <si>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</si>
  <si>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</si>
  <si>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</si>
  <si>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</si>
  <si>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</si>
  <si>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</si>
  <si>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</si>
  <si>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</si>
  <si>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</si>
  <si>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</si>
  <si>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</si>
  <si>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</si>
  <si>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</si>
  <si>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</si>
  <si>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</si>
  <si>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</si>
  <si>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</si>
  <si>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</si>
  <si>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</si>
  <si>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</si>
  <si>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</si>
  <si>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</si>
  <si>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</si>
  <si>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</si>
  <si>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</si>
  <si>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</si>
  <si>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</si>
  <si>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</si>
  <si>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</si>
  <si>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</si>
  <si>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</si>
  <si>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</si>
  <si>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</si>
  <si>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</si>
  <si>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</si>
  <si>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</si>
  <si>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</si>
  <si>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</si>
  <si>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</si>
  <si>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</si>
  <si>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</si>
  <si>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</si>
  <si>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</si>
  <si>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</si>
  <si>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</si>
  <si>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</si>
  <si>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</si>
  <si>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</si>
  <si>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</si>
  <si>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</si>
  <si>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</si>
  <si>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</si>
  <si>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</si>
  <si>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</si>
  <si>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</si>
  <si>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</si>
  <si>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</si>
  <si>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</si>
  <si>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</si>
  <si>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</si>
  <si>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</si>
  <si>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</si>
  <si>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</si>
  <si>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</si>
  <si>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</si>
  <si>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</si>
  <si>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</si>
  <si>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</si>
  <si>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</si>
  <si>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</si>
  <si>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</si>
  <si>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</si>
  <si>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</si>
  <si>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</si>
  <si>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</si>
  <si>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</si>
  <si>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</si>
  <si>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</si>
  <si>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</si>
  <si>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</si>
  <si>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</si>
  <si>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</si>
  <si>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</si>
  <si>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</si>
  <si>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</si>
  <si>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</si>
  <si>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</si>
  <si>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</si>
  <si>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</si>
  <si>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</si>
  <si>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</si>
  <si>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</si>
  <si>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</si>
  <si>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</si>
  <si>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</si>
  <si>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</si>
  <si>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</si>
  <si>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</si>
  <si>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</si>
  <si>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</si>
  <si>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</si>
  <si>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</si>
  <si>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</si>
  <si>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</si>
  <si>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</si>
  <si>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</si>
  <si>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</si>
  <si>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</si>
  <si>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</si>
  <si>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</si>
  <si>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</si>
  <si>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</si>
  <si>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</si>
  <si>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</si>
  <si>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</si>
  <si>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</si>
  <si>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</si>
  <si>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</si>
  <si>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</si>
  <si>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</si>
  <si>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</si>
  <si>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</si>
  <si>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</si>
  <si>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</si>
  <si>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</si>
  <si>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</si>
  <si>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</si>
  <si>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</si>
  <si>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</si>
  <si>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</si>
  <si>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</si>
  <si>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</si>
  <si>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</si>
  <si>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</si>
  <si>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</si>
  <si>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</si>
  <si>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</si>
  <si>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</si>
  <si>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</si>
  <si>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</si>
  <si>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</si>
  <si>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</si>
  <si>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</si>
  <si>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</si>
  <si>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</si>
  <si>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</si>
  <si>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</si>
  <si>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</si>
  <si>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</si>
  <si>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</si>
  <si>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</si>
  <si>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</si>
  <si>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</si>
  <si>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</si>
  <si>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</si>
  <si>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</si>
  <si>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</si>
  <si>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</si>
  <si>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</si>
  <si>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</si>
  <si>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</si>
  <si>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</si>
  <si>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</si>
  <si>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</si>
  <si>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</si>
  <si>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</si>
  <si>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</si>
  <si>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</si>
  <si>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</si>
  <si>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</si>
  <si>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</si>
  <si>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</si>
  <si>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</si>
  <si>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</si>
  <si>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</si>
  <si>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</si>
  <si>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</si>
  <si>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</si>
  <si>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</si>
  <si>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</si>
  <si>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</si>
  <si>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</si>
  <si>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</si>
  <si>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</si>
  <si>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</si>
  <si>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</si>
  <si>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</si>
  <si>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</si>
  <si>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</si>
  <si>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</si>
  <si>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</si>
  <si>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</si>
  <si>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</si>
  <si>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</si>
  <si>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</si>
  <si>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</si>
  <si>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</si>
  <si>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</si>
  <si>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</si>
  <si>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</si>
  <si>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</si>
  <si>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</si>
  <si>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</si>
  <si>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</si>
  <si>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</si>
  <si>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</si>
  <si>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</si>
  <si>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</si>
  <si>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</si>
  <si>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</si>
  <si>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</si>
  <si>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</si>
  <si>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</si>
  <si>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</si>
  <si>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</si>
  <si>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</si>
  <si>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</si>
  <si>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</si>
  <si>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</si>
  <si>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</si>
  <si>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</si>
  <si>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</si>
  <si>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</si>
  <si>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</si>
  <si>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</si>
  <si>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</si>
  <si>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</si>
  <si>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</si>
  <si>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</si>
  <si>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</si>
  <si>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</si>
  <si>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</si>
  <si>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</si>
  <si>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</si>
  <si>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</si>
  <si>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</si>
  <si>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</si>
  <si>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</si>
  <si>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</si>
  <si>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</si>
  <si>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</si>
  <si>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</si>
  <si>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</si>
  <si>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</si>
  <si>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</si>
  <si>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</si>
  <si>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</si>
  <si>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</si>
  <si>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</si>
  <si>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</si>
  <si>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</si>
  <si>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</si>
  <si>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</si>
  <si>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</si>
  <si>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</si>
  <si>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</si>
  <si>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</si>
  <si>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</si>
  <si>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</si>
  <si>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</si>
  <si>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</si>
  <si>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</si>
  <si>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</si>
  <si>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</si>
  <si>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</si>
  <si>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</si>
  <si>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</si>
  <si>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</si>
  <si>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</si>
  <si>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</si>
  <si>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</si>
  <si>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</si>
  <si>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</si>
  <si>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</si>
  <si>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</si>
  <si>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</si>
  <si>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</si>
  <si>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</si>
  <si>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</si>
  <si>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</si>
  <si>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</si>
  <si>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</si>
  <si>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</si>
  <si>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</si>
  <si>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</si>
  <si>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</si>
  <si>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</si>
  <si>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</si>
  <si>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</si>
  <si>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</si>
  <si>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</si>
  <si>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</si>
  <si>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</si>
  <si>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</si>
  <si>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</si>
  <si>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</si>
  <si>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</si>
  <si>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</si>
  <si>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</si>
  <si>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</si>
  <si>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</si>
  <si>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</si>
  <si>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</si>
  <si>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</si>
  <si>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</si>
  <si>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</si>
  <si>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</si>
  <si>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</si>
  <si>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</si>
  <si>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</si>
  <si>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</si>
  <si>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</si>
  <si>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</si>
  <si>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</si>
  <si>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</si>
  <si>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</si>
  <si>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</si>
  <si>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</si>
  <si>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</si>
  <si>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</si>
  <si>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</si>
  <si>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</si>
  <si>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</si>
  <si>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</si>
  <si>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</si>
  <si>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</si>
  <si>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</si>
  <si>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</si>
  <si>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</si>
  <si>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</si>
  <si>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</si>
  <si>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</si>
  <si>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</si>
  <si>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</si>
  <si>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</si>
  <si>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</si>
  <si>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</si>
  <si>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</si>
  <si>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</si>
  <si>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</si>
  <si>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</si>
  <si>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</si>
  <si>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</si>
  <si>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</si>
  <si>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</si>
  <si>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</si>
  <si>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</si>
  <si>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</si>
  <si>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</si>
  <si>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</si>
  <si>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</si>
  <si>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</si>
  <si>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</si>
  <si>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</si>
  <si>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</si>
  <si>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</si>
  <si>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</si>
  <si>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</si>
  <si>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</si>
  <si>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</si>
  <si>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</si>
  <si>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</si>
  <si>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</si>
  <si>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</si>
  <si>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</si>
  <si>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</si>
  <si>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</si>
  <si>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</si>
  <si>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</si>
  <si>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</si>
  <si>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</si>
  <si>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</si>
  <si>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</si>
  <si>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</si>
  <si>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</si>
  <si>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</si>
  <si>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</si>
  <si>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</si>
  <si>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</si>
  <si>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</si>
  <si>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</si>
  <si>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</si>
  <si>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</si>
  <si>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</si>
  <si>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</si>
  <si>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</si>
  <si>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</si>
  <si>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</si>
  <si>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</si>
  <si>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</si>
  <si>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</si>
  <si>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</si>
  <si>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</si>
  <si>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</si>
  <si>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</si>
  <si>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</si>
  <si>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</si>
  <si>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</si>
  <si>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</si>
  <si>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</si>
  <si>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</si>
  <si>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</si>
  <si>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</si>
  <si>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</si>
  <si>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</si>
  <si>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</si>
  <si>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</si>
  <si>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</si>
  <si>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</si>
  <si>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</si>
  <si>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</si>
  <si>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</si>
  <si>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</si>
  <si>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</si>
  <si>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</si>
  <si>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</si>
  <si>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</si>
  <si>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</si>
  <si>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</si>
  <si>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</si>
  <si>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</si>
  <si>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</si>
  <si>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</si>
  <si>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</si>
  <si>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</si>
  <si>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</si>
  <si>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</si>
  <si>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</si>
  <si>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</si>
  <si>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</si>
  <si>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</si>
  <si>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</si>
  <si>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</si>
  <si>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</si>
  <si>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</si>
  <si>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</si>
  <si>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</si>
  <si>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</si>
  <si>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</si>
  <si>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</si>
  <si>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</si>
  <si>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</si>
  <si>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</si>
  <si>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</si>
  <si>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</si>
  <si>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</si>
  <si>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</si>
  <si>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</si>
  <si>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</si>
  <si>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</si>
  <si>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</si>
  <si>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</si>
  <si>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</si>
  <si>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</si>
  <si>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</si>
  <si>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</si>
  <si>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</si>
  <si>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</si>
  <si>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</si>
  <si>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</si>
  <si>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</si>
  <si>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</si>
  <si>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</si>
  <si>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</si>
  <si>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</si>
  <si>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</si>
  <si>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</si>
  <si>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</si>
  <si>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</si>
  <si>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</si>
  <si>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</si>
  <si>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</si>
  <si>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</si>
  <si>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</si>
  <si>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</si>
  <si>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</si>
  <si>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</si>
  <si>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</si>
  <si>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</si>
  <si>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</si>
  <si>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</si>
  <si>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</si>
  <si>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</si>
  <si>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</si>
  <si>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</si>
  <si>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</si>
  <si>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</si>
  <si>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</si>
  <si>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</si>
  <si>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</si>
  <si>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</si>
  <si>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</si>
  <si>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</si>
  <si>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</si>
  <si>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</si>
  <si>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</si>
  <si>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</si>
  <si>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</si>
  <si>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</si>
  <si>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</si>
  <si>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</si>
  <si>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</si>
  <si>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</si>
  <si>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</si>
  <si>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</si>
  <si>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</si>
  <si>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</si>
  <si>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</si>
  <si>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</si>
  <si>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</si>
  <si>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</si>
  <si>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</si>
  <si>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</si>
  <si>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</si>
  <si>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</si>
  <si>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</si>
  <si>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</si>
  <si>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</si>
  <si>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</si>
  <si>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</si>
  <si>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</si>
  <si>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</si>
  <si>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</si>
  <si>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</si>
  <si>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</si>
  <si>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</si>
  <si>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</si>
  <si>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</si>
  <si>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</si>
  <si>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</si>
  <si>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</si>
  <si>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</si>
  <si>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</si>
  <si>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</si>
  <si>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</si>
  <si>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</si>
  <si>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</si>
  <si>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</si>
  <si>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</si>
  <si>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</si>
  <si>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</si>
  <si>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</si>
  <si>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</si>
  <si>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</si>
  <si>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</si>
  <si>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</si>
  <si>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</si>
  <si>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</si>
  <si>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</si>
  <si>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</si>
  <si>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</si>
  <si>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</si>
  <si>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</si>
  <si>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</si>
  <si>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</si>
  <si>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</si>
  <si>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</si>
  <si>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</si>
  <si>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</si>
  <si>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</si>
  <si>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</si>
  <si>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</si>
  <si>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</si>
  <si>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</si>
  <si>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</si>
  <si>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</si>
  <si>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</si>
  <si>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</si>
  <si>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</si>
  <si>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</si>
  <si>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</si>
  <si>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</si>
  <si>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</si>
  <si>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</si>
  <si>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</si>
  <si>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</si>
  <si>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</si>
  <si>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</si>
  <si>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</si>
  <si>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</si>
  <si>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</si>
  <si>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</si>
  <si>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</si>
  <si>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</si>
  <si>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</si>
  <si>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</si>
  <si>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</si>
  <si>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</si>
  <si>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</si>
  <si>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</si>
  <si>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</si>
  <si>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</si>
  <si>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</si>
  <si>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</si>
  <si>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</si>
  <si>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</si>
  <si>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</si>
  <si>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</si>
  <si>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</si>
  <si>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</si>
  <si>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</si>
  <si>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</si>
  <si>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</si>
  <si>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</si>
  <si>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</si>
  <si>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</si>
  <si>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</si>
  <si>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</si>
  <si>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</si>
  <si>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</si>
  <si>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</si>
  <si>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</si>
  <si>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</si>
  <si>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</si>
  <si>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</si>
  <si>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</si>
  <si>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</si>
  <si>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</si>
  <si>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</si>
  <si>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</si>
  <si>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</si>
  <si>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</si>
  <si>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</si>
  <si>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</si>
  <si>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</si>
  <si>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</si>
  <si>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</si>
  <si>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</si>
  <si>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</si>
  <si>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</si>
  <si>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</si>
  <si>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</si>
  <si>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</si>
  <si>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</si>
  <si>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</si>
  <si>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</si>
  <si>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</si>
  <si>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</si>
  <si>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</si>
  <si>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</si>
  <si>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</si>
  <si>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</si>
  <si>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</si>
  <si>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</si>
  <si>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</si>
  <si>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</si>
  <si>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</si>
  <si>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</si>
  <si>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</si>
  <si>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</si>
  <si>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</si>
  <si>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</si>
  <si>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</si>
  <si>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</si>
  <si>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</si>
  <si>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</si>
  <si>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</si>
  <si>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</si>
  <si>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</si>
  <si>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</si>
  <si>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</si>
  <si>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</si>
  <si>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</si>
  <si>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</si>
  <si>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</si>
  <si>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</si>
  <si>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</si>
  <si>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</si>
  <si>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</si>
  <si>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</si>
  <si>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</si>
  <si>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</si>
  <si>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</si>
  <si>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</si>
  <si>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</si>
  <si>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</si>
  <si>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</si>
  <si>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</si>
  <si>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</si>
  <si>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</si>
  <si>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</si>
  <si>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</si>
  <si>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</si>
  <si>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</si>
  <si>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</si>
  <si>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</si>
  <si>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</si>
  <si>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</si>
  <si>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</si>
  <si>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</si>
  <si>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</si>
  <si>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</si>
  <si>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</si>
  <si>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</si>
  <si>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</si>
  <si>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</si>
  <si>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</si>
  <si>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</si>
  <si>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</si>
  <si>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</si>
  <si>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</si>
  <si>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</si>
  <si>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</si>
  <si>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</si>
  <si>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</si>
  <si>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</si>
  <si>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</si>
  <si>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</si>
  <si>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</si>
  <si>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</si>
  <si>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</si>
  <si>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</si>
  <si>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</si>
  <si>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</si>
  <si>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</si>
  <si>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</si>
  <si>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</si>
  <si>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</si>
  <si>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</si>
  <si>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</si>
  <si>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</si>
  <si>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</si>
  <si>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</si>
  <si>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</si>
  <si>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</si>
  <si>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</si>
  <si>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</si>
  <si>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</si>
  <si>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</si>
  <si>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</si>
  <si>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</si>
  <si>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</si>
  <si>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</si>
  <si>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</si>
  <si>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</si>
  <si>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</si>
  <si>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</si>
  <si>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</si>
  <si>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</si>
  <si>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</si>
  <si>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</si>
  <si>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</si>
  <si>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</si>
  <si>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</si>
  <si>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</si>
  <si>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</si>
  <si>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</si>
  <si>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</si>
  <si>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</si>
  <si>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</si>
  <si>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</si>
  <si>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</si>
  <si>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</si>
  <si>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</si>
  <si>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</si>
  <si>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</si>
  <si>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</si>
  <si>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</si>
  <si>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</si>
  <si>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</si>
  <si>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</si>
  <si>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</si>
  <si>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</si>
  <si>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</si>
  <si>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</si>
  <si>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</si>
  <si>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</si>
  <si>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</si>
  <si>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</si>
  <si>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</si>
  <si>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</si>
  <si>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</si>
  <si>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</si>
  <si>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</si>
  <si>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</si>
  <si>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</si>
  <si>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</si>
  <si>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</si>
  <si>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</si>
  <si>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</si>
  <si>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</si>
  <si>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</si>
  <si>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</si>
  <si>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</si>
  <si>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</si>
  <si>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</si>
  <si>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</si>
  <si>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</si>
  <si>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</si>
  <si>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</si>
  <si>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</si>
  <si>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</si>
  <si>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</si>
  <si>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</si>
  <si>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</si>
  <si>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</si>
  <si>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</si>
  <si>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</si>
  <si>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</si>
  <si>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</si>
  <si>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</si>
  <si>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</si>
  <si>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</si>
  <si>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</si>
  <si>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</si>
  <si>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</si>
  <si>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</si>
  <si>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</si>
  <si>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</si>
  <si>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</si>
  <si>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</si>
  <si>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</si>
  <si>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</si>
  <si>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</si>
  <si>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</si>
  <si>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</si>
  <si>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</si>
  <si>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</si>
  <si>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</si>
  <si>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</si>
  <si>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</si>
  <si>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</si>
  <si>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</si>
  <si>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</si>
  <si>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</si>
  <si>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</si>
  <si>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</si>
  <si>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</si>
  <si>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</si>
  <si>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</si>
  <si>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</si>
  <si>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</si>
  <si>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</si>
  <si>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</si>
  <si>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</si>
  <si>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</si>
  <si>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</si>
  <si>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</si>
  <si>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</si>
  <si>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</si>
  <si>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</si>
  <si>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</si>
  <si>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</si>
  <si>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</si>
  <si>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</si>
  <si>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</si>
  <si>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</si>
  <si>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</si>
  <si>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</si>
  <si>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</si>
  <si>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</si>
  <si>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</si>
  <si>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</si>
  <si>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</si>
  <si>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</si>
  <si>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</si>
  <si>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</si>
  <si>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</si>
  <si>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</si>
  <si>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</si>
  <si>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</si>
  <si>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</si>
  <si>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</si>
  <si>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</si>
  <si>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</si>
  <si>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</si>
  <si>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</si>
  <si>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</si>
  <si>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</si>
  <si>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</si>
  <si>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</si>
  <si>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</si>
  <si>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</si>
  <si>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</si>
  <si>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</si>
  <si>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</si>
  <si>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</si>
  <si>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</si>
  <si>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</si>
  <si>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</si>
  <si>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</si>
  <si>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</si>
  <si>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</si>
  <si>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</si>
  <si>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</si>
  <si>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</si>
  <si>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</si>
  <si>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</si>
  <si>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</si>
  <si>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</si>
  <si>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</si>
  <si>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</si>
  <si>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</si>
  <si>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</si>
  <si>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</si>
  <si>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</si>
  <si>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</si>
  <si>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</si>
  <si>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</si>
  <si>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</si>
  <si>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</si>
  <si>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</si>
  <si>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</si>
  <si>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</si>
  <si>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</si>
  <si>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</si>
  <si>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</si>
  <si>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</si>
  <si>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</si>
  <si>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</si>
  <si>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</si>
  <si>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</si>
  <si>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</si>
  <si>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</si>
  <si>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</si>
  <si>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</si>
  <si>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</si>
  <si>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</si>
  <si>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</si>
  <si>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</si>
  <si>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</si>
  <si>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</si>
  <si>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</si>
  <si>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</si>
  <si>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</si>
  <si>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</si>
  <si>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</si>
  <si>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</si>
  <si>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</si>
  <si>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</si>
  <si>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</si>
  <si>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</si>
  <si>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</si>
  <si>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</si>
  <si>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</si>
  <si>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</si>
  <si>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</si>
  <si>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</si>
  <si>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</si>
  <si>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</si>
  <si>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</si>
  <si>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</si>
  <si>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</si>
  <si>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</si>
  <si>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</si>
  <si>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</si>
  <si>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</si>
  <si>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</si>
  <si>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</si>
  <si>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</si>
  <si>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</si>
  <si>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</si>
  <si>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</si>
  <si>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</si>
  <si>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</si>
  <si>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</si>
  <si>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</si>
  <si>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</si>
  <si>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</si>
  <si>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</si>
  <si>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</si>
  <si>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</si>
  <si>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</si>
  <si>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</si>
  <si>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</si>
  <si>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</si>
  <si>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</si>
  <si>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</si>
  <si>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</si>
  <si>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</si>
  <si>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</si>
  <si>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</si>
  <si>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</si>
  <si>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</si>
  <si>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</si>
  <si>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</si>
  <si>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</si>
  <si>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</si>
  <si>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</si>
  <si>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</si>
  <si>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</si>
  <si>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</si>
  <si>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</si>
  <si>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</si>
  <si>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</si>
  <si>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</si>
  <si>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</si>
  <si>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</si>
  <si>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</si>
  <si>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</si>
  <si>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</si>
  <si>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</si>
  <si>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</si>
  <si>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</si>
  <si>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</si>
  <si>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</si>
  <si>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</si>
  <si>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</si>
  <si>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</si>
  <si>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</si>
  <si>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</si>
  <si>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</si>
  <si>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</si>
  <si>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</si>
  <si>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</si>
  <si>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</si>
  <si>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</si>
  <si>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</si>
  <si>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</si>
  <si>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</si>
  <si>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</si>
  <si>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</si>
  <si>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</si>
  <si>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</si>
  <si>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</si>
  <si>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</si>
  <si>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</si>
  <si>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</si>
  <si>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</si>
  <si>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</si>
  <si>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</si>
  <si>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</si>
  <si>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</si>
  <si>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</si>
  <si>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</si>
  <si>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</si>
  <si>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</si>
  <si>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</si>
  <si>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</si>
  <si>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</si>
  <si>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</si>
  <si>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</si>
  <si>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</si>
  <si>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</si>
  <si>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</si>
  <si>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</si>
  <si>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</si>
  <si>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</si>
  <si>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</si>
  <si>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</si>
  <si>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</si>
  <si>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</si>
  <si>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</si>
  <si>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</si>
  <si>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</si>
  <si>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</si>
  <si>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</si>
  <si>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</si>
  <si>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</si>
  <si>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</si>
  <si>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</si>
  <si>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</si>
  <si>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</si>
  <si>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</si>
  <si>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</si>
  <si>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</si>
  <si>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</si>
  <si>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</si>
  <si>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</si>
  <si>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</si>
  <si>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</si>
  <si>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</si>
  <si>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</si>
  <si>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</si>
  <si>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</si>
  <si>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</si>
  <si>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</si>
  <si>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</si>
  <si>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</si>
  <si>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</si>
  <si>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</si>
  <si>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</si>
  <si>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</si>
  <si>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</si>
  <si>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</si>
  <si>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</si>
  <si>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</si>
  <si>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</si>
  <si>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</si>
  <si>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</si>
  <si>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</si>
  <si>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</si>
  <si>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</si>
  <si>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</si>
  <si>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</si>
  <si>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</si>
  <si>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</si>
  <si>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</si>
  <si>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</si>
  <si>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</si>
  <si>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</si>
  <si>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</si>
  <si>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</si>
  <si>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</si>
  <si>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</si>
  <si>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</si>
  <si>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</si>
  <si>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</si>
  <si>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</si>
  <si>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</si>
  <si>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</si>
  <si>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</si>
  <si>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</si>
  <si>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</si>
  <si>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</si>
  <si>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</si>
  <si>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</si>
  <si>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</si>
  <si>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</si>
  <si>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</si>
  <si>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</si>
  <si>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</si>
  <si>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</si>
  <si>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</si>
  <si>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</si>
  <si>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</si>
  <si>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</si>
  <si>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</si>
  <si>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</si>
  <si>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</si>
  <si>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</si>
  <si>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</si>
  <si>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</si>
  <si>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</si>
  <si>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</si>
  <si>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</si>
  <si>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</si>
  <si>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</si>
  <si>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</si>
  <si>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</si>
  <si>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</si>
  <si>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</si>
  <si>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</si>
  <si>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</si>
  <si>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</si>
  <si>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</si>
  <si>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</si>
  <si>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</si>
  <si>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</si>
  <si>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</si>
  <si>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</si>
  <si>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</si>
  <si>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</si>
  <si>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</si>
  <si>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</si>
  <si>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</si>
  <si>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</si>
  <si>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</si>
  <si>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</si>
  <si>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</si>
  <si>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</si>
  <si>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</si>
  <si>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</si>
  <si>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</si>
  <si>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</si>
  <si>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</si>
  <si>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</si>
  <si>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</si>
  <si>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</si>
  <si>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</si>
  <si>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</si>
  <si>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</si>
  <si>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</si>
  <si>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</si>
  <si>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</si>
  <si>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</si>
  <si>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</si>
  <si>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</si>
  <si>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</si>
  <si>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</si>
  <si>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</si>
  <si>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</si>
  <si>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</si>
  <si>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</si>
  <si>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</si>
  <si>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</si>
  <si>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</si>
  <si>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</si>
  <si>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</si>
  <si>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</si>
  <si>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</si>
  <si>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</si>
  <si>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</si>
  <si>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</si>
  <si>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</si>
  <si>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</si>
  <si>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</si>
  <si>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</si>
  <si>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</si>
  <si>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</si>
  <si>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</si>
  <si>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</si>
  <si>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</si>
  <si>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</si>
  <si>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</si>
  <si>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</si>
  <si>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</si>
  <si>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</si>
  <si>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</si>
  <si>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</si>
  <si>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</si>
  <si>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</si>
  <si>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</si>
  <si>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</si>
  <si>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</si>
  <si>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</si>
  <si>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</si>
  <si>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</si>
  <si>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</si>
  <si>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</si>
  <si>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</si>
  <si>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</si>
  <si>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</si>
  <si>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</si>
  <si>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</si>
  <si>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</si>
  <si>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</si>
  <si>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</si>
  <si>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</si>
  <si>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</si>
  <si>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</si>
  <si>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</si>
  <si>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</si>
  <si>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</si>
  <si>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</si>
  <si>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</si>
  <si>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</si>
  <si>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</si>
  <si>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</si>
  <si>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</si>
  <si>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</si>
  <si>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</si>
  <si>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</si>
  <si>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</si>
  <si>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</si>
  <si>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</si>
  <si>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</si>
  <si>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</si>
  <si>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</si>
  <si>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</si>
  <si>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</si>
  <si>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</si>
  <si>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</si>
  <si>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</si>
  <si>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</si>
  <si>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</si>
  <si>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</si>
  <si>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</si>
  <si>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</si>
  <si>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</si>
  <si>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</si>
  <si>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</si>
  <si>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</si>
  <si>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</si>
  <si>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</si>
  <si>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</si>
  <si>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</si>
  <si>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</si>
  <si>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</si>
  <si>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</si>
  <si>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</si>
  <si>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</si>
  <si>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</si>
  <si>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</si>
  <si>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</si>
  <si>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</si>
  <si>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</si>
  <si>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</si>
  <si>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</si>
  <si>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</si>
  <si>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</si>
  <si>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</si>
  <si>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</si>
  <si>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</si>
  <si>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</si>
  <si>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</si>
  <si>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</si>
  <si>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</si>
  <si>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</si>
  <si>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</si>
  <si>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</si>
  <si>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</si>
  <si>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</si>
  <si>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</si>
  <si>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</si>
  <si>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</si>
  <si>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</si>
  <si>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</si>
  <si>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</si>
  <si>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</si>
  <si>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</si>
  <si>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</si>
  <si>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</si>
  <si>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</si>
  <si>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</si>
  <si>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</si>
  <si>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</si>
  <si>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</si>
  <si>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</si>
  <si>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</si>
  <si>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</si>
  <si>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</si>
  <si>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</si>
  <si>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</si>
  <si>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</si>
  <si>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</si>
  <si>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</si>
  <si>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</si>
  <si>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</si>
  <si>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</si>
  <si>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</si>
  <si>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</si>
  <si>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</si>
  <si>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</si>
  <si>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</si>
  <si>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</si>
  <si>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</si>
  <si>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</si>
  <si>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</si>
  <si>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</si>
  <si>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</si>
  <si>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</si>
  <si>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</si>
  <si>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</si>
  <si>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</si>
  <si>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</si>
  <si>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</si>
  <si>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</si>
  <si>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</si>
  <si>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</si>
  <si>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</si>
  <si>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</si>
  <si>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</si>
  <si>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</si>
  <si>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</si>
  <si>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</si>
  <si>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</si>
  <si>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</si>
  <si>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</si>
  <si>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</si>
  <si>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</si>
  <si>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</si>
  <si>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</si>
  <si>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</si>
  <si>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</si>
  <si>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</si>
  <si>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</si>
  <si>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</si>
  <si>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</si>
  <si>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</si>
  <si>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</si>
  <si>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</si>
  <si>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</si>
  <si>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</si>
  <si>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</si>
  <si>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</si>
  <si>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</si>
  <si>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</si>
  <si>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</si>
  <si>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</si>
  <si>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</si>
  <si>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</si>
  <si>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</si>
  <si>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</si>
  <si>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</si>
  <si>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</si>
  <si>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</si>
  <si>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</si>
  <si>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</si>
  <si>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</si>
  <si>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</si>
  <si>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</si>
  <si>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</si>
  <si>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</si>
  <si>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</si>
  <si>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</si>
  <si>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</si>
  <si>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</si>
  <si>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</si>
  <si>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</si>
  <si>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</si>
  <si>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</si>
  <si>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</si>
  <si>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</si>
  <si>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</si>
  <si>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</si>
  <si>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</si>
  <si>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</si>
  <si>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</si>
  <si>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</si>
  <si>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</si>
  <si>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</si>
  <si>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</si>
  <si>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</si>
  <si>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</si>
  <si>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</si>
  <si>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</si>
  <si>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</si>
  <si>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</si>
  <si>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</si>
  <si>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</si>
  <si>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</si>
  <si>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</si>
  <si>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</si>
  <si>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</si>
  <si>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</si>
  <si>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</si>
  <si>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</si>
  <si>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</si>
  <si>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</si>
  <si>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</si>
  <si>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</si>
  <si>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</si>
  <si>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</si>
  <si>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</si>
  <si>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</si>
  <si>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</si>
  <si>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</si>
  <si>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</si>
  <si>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</si>
  <si>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</si>
  <si>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</si>
  <si>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</si>
  <si>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</si>
  <si>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</si>
  <si>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</si>
  <si>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</si>
  <si>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</si>
  <si>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</si>
  <si>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</si>
  <si>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</si>
  <si>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</si>
  <si>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</si>
  <si>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</si>
  <si>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</si>
  <si>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</si>
  <si>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</si>
  <si>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</si>
  <si>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</si>
  <si>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</si>
  <si>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</si>
  <si>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</si>
  <si>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</si>
  <si>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</si>
  <si>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</si>
  <si>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</si>
  <si>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</si>
  <si>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</si>
  <si>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</si>
  <si>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</si>
  <si>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</si>
  <si>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</si>
  <si>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</si>
  <si>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</si>
  <si>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</si>
  <si>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</si>
  <si>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</si>
  <si>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</si>
  <si>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</si>
  <si>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</si>
  <si>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</si>
  <si>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</si>
  <si>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</si>
  <si>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</si>
  <si>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</si>
  <si>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</si>
  <si>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</si>
  <si>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</si>
  <si>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</si>
  <si>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</si>
  <si>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</si>
  <si>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</si>
  <si>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</si>
  <si>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</si>
  <si>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</si>
  <si>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</si>
  <si>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</si>
  <si>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</si>
  <si>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</si>
  <si>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</si>
  <si>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</si>
  <si>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</si>
  <si>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</si>
  <si>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</si>
  <si>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</si>
  <si>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</si>
  <si>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</si>
  <si>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</si>
  <si>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</si>
  <si>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</si>
  <si>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</si>
  <si>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</si>
  <si>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</si>
  <si>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</si>
  <si>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</si>
  <si>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</si>
  <si>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</si>
  <si>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</si>
  <si>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</si>
  <si>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</si>
  <si>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</si>
  <si>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</si>
  <si>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</si>
  <si>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</si>
  <si>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</si>
  <si>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</si>
  <si>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</si>
  <si>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</si>
  <si>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</si>
  <si>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</si>
  <si>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</si>
  <si>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</si>
  <si>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</si>
  <si>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</si>
  <si>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</si>
  <si>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</si>
  <si>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</si>
  <si>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</si>
  <si>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</si>
  <si>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</si>
  <si>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</si>
  <si>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</si>
  <si>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</si>
  <si>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</si>
  <si>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</si>
  <si>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</si>
  <si>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</si>
  <si>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</si>
  <si>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</si>
  <si>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</si>
  <si>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</si>
  <si>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</si>
  <si>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</si>
  <si>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</si>
  <si>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</si>
  <si>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</si>
  <si>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</si>
  <si>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</si>
  <si>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</si>
  <si>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</si>
  <si>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</si>
  <si>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</si>
  <si>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</si>
  <si>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</si>
  <si>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</si>
  <si>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</si>
  <si>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</si>
  <si>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</si>
  <si>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</si>
  <si>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</si>
  <si>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</si>
  <si>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</si>
  <si>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</si>
  <si>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</si>
  <si>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</si>
  <si>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</si>
  <si>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</si>
  <si>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</si>
  <si>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</si>
  <si>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</si>
  <si>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</si>
  <si>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</si>
  <si>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</si>
  <si>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</si>
  <si>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</si>
  <si>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</si>
  <si>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</si>
  <si>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</si>
  <si>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</si>
  <si>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</si>
  <si>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</si>
  <si>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</si>
  <si>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</si>
  <si>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</si>
  <si>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</si>
  <si>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</si>
  <si>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</si>
  <si>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</si>
  <si>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</si>
  <si>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</si>
  <si>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</si>
  <si>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</si>
  <si>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</si>
  <si>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</si>
  <si>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</si>
  <si>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</si>
  <si>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</si>
  <si>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</si>
  <si>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</si>
  <si>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</si>
  <si>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</si>
  <si>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</si>
  <si>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</si>
  <si>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</si>
  <si>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</si>
  <si>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</si>
  <si>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</si>
  <si>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</si>
  <si>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</si>
  <si>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</si>
  <si>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</si>
  <si>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</si>
  <si>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</si>
  <si>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</si>
  <si>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</si>
  <si>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</si>
  <si>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</si>
  <si>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</si>
  <si>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</si>
  <si>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</si>
  <si>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</si>
  <si>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</si>
  <si>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</si>
  <si>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</si>
  <si>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</si>
  <si>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</si>
  <si>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</si>
  <si>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</si>
  <si>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</si>
  <si>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</si>
  <si>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</si>
  <si>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</si>
  <si>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</si>
  <si>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</si>
  <si>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</si>
  <si>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</si>
  <si>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</si>
  <si>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</si>
  <si>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</si>
  <si>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</si>
  <si>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</si>
  <si>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</si>
  <si>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</si>
  <si>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</si>
  <si>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</si>
  <si>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</si>
  <si>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</si>
  <si>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</si>
  <si>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</si>
  <si>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</si>
  <si>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</si>
  <si>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</si>
  <si>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</si>
  <si>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</si>
  <si>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</si>
  <si>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</si>
  <si>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</si>
  <si>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</si>
  <si>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</si>
  <si>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</si>
  <si>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</si>
  <si>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</si>
  <si>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</si>
  <si>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</si>
  <si>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</si>
  <si>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</si>
  <si>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</si>
  <si>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</si>
  <si>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</si>
  <si>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</si>
  <si>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</si>
  <si>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</si>
  <si>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</si>
  <si>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</si>
  <si>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</si>
  <si>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</si>
  <si>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</si>
  <si>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</si>
  <si>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</si>
  <si>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</si>
  <si>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</si>
  <si>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</si>
  <si>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</si>
  <si>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</si>
  <si>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</si>
  <si>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</si>
  <si>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</si>
  <si>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</si>
  <si>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</si>
  <si>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</si>
  <si>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</si>
  <si>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</si>
  <si>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</si>
  <si>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</si>
  <si>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</si>
  <si>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</si>
  <si>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</si>
  <si>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</si>
  <si>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</si>
  <si>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</si>
  <si>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</si>
  <si>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</si>
  <si>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</si>
  <si>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</si>
  <si>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</si>
  <si>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</si>
  <si>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</si>
  <si>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</si>
  <si>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</si>
  <si>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</si>
  <si>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</si>
  <si>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</si>
  <si>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</si>
  <si>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</si>
  <si>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</si>
  <si>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</si>
  <si>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</si>
  <si>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</si>
  <si>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</si>
  <si>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</si>
  <si>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</si>
  <si>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</si>
  <si>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</si>
  <si>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</si>
  <si>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</si>
  <si>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</si>
  <si>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</si>
  <si>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</si>
  <si>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</si>
  <si>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</si>
  <si>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</si>
  <si>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</si>
  <si>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</si>
  <si>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</si>
  <si>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</si>
  <si>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</si>
  <si>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</si>
  <si>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</si>
  <si>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</si>
  <si>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</si>
  <si>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</si>
  <si>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</si>
  <si>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</si>
  <si>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</si>
  <si>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</si>
  <si>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</si>
  <si>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</si>
  <si>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</si>
  <si>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</si>
  <si>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</si>
  <si>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</si>
  <si>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</si>
  <si>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</si>
  <si>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</si>
  <si>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</si>
  <si>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</si>
  <si>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</si>
  <si>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</si>
  <si>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</si>
  <si>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</si>
  <si>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</si>
  <si>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</si>
  <si>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</si>
  <si>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</si>
  <si>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</si>
  <si>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</si>
  <si>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</si>
  <si>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</si>
  <si>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</si>
  <si>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</si>
  <si>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</si>
  <si>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</si>
  <si>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</si>
  <si>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</si>
  <si>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</si>
  <si>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</si>
  <si>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</si>
  <si>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</si>
  <si>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</si>
  <si>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</si>
  <si>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</si>
  <si>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</si>
  <si>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</si>
  <si>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</si>
  <si>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</si>
  <si>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</si>
  <si>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</si>
  <si>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</si>
  <si>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</si>
  <si>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</si>
  <si>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</si>
  <si>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</si>
  <si>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</si>
  <si>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</si>
  <si>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</si>
  <si>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</si>
  <si>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</si>
  <si>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</si>
  <si>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</si>
  <si>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</si>
  <si>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</si>
  <si>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</si>
  <si>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</si>
  <si>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</si>
  <si>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</si>
  <si>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</si>
  <si>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</si>
  <si>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</si>
  <si>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</si>
  <si>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</si>
  <si>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</si>
  <si>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</si>
  <si>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</si>
  <si>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</si>
  <si>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</si>
  <si>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</si>
  <si>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</si>
  <si>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</si>
  <si>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</si>
  <si>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</si>
  <si>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</si>
  <si>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</si>
  <si>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</si>
  <si>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</si>
  <si>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</si>
  <si>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</si>
  <si>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</si>
  <si>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</si>
  <si>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</si>
  <si>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</si>
  <si>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</si>
  <si>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</si>
  <si>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</si>
  <si>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</si>
  <si>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</si>
  <si>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</si>
  <si>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</si>
  <si>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</si>
  <si>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</si>
  <si>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</si>
  <si>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</si>
  <si>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</si>
  <si>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</si>
  <si>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</si>
  <si>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</si>
  <si>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</si>
  <si>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</si>
  <si>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</si>
  <si>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</si>
  <si>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</si>
  <si>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</si>
  <si>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</si>
  <si>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</si>
  <si>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</si>
  <si>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</si>
  <si>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</si>
  <si>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</si>
  <si>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</si>
  <si>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</si>
  <si>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</si>
  <si>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</si>
  <si>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</si>
  <si>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</si>
  <si>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</si>
  <si>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</si>
  <si>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</si>
  <si>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</si>
  <si>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</si>
  <si>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</si>
  <si>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</si>
  <si>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</si>
  <si>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</si>
  <si>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</si>
  <si>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</si>
  <si>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</si>
  <si>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</si>
  <si>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</si>
  <si>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</si>
  <si>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</si>
  <si>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</si>
  <si>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</si>
  <si>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</si>
  <si>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</si>
  <si>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</si>
  <si>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</si>
  <si>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</si>
  <si>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</si>
  <si>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</si>
  <si>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</si>
  <si>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</si>
  <si>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</si>
  <si>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</si>
  <si>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</si>
  <si>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</si>
  <si>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</si>
  <si>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</si>
  <si>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</si>
  <si>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</si>
  <si>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</si>
  <si>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</si>
  <si>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</si>
  <si>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</si>
  <si>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</si>
  <si>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</si>
  <si>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</si>
  <si>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</si>
  <si>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</si>
  <si>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</si>
  <si>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</si>
  <si>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</si>
  <si>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</si>
  <si>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</si>
  <si>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</si>
  <si>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</si>
  <si>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</si>
  <si>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</si>
  <si>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</si>
  <si>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</si>
  <si>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</si>
  <si>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</si>
  <si>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</si>
  <si>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</si>
  <si>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</si>
  <si>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</si>
  <si>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</si>
  <si>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</si>
  <si>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</si>
  <si>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</si>
  <si>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</si>
  <si>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</si>
  <si>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</si>
  <si>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</si>
  <si>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</si>
  <si>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</si>
  <si>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</si>
  <si>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</si>
  <si>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</si>
  <si>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</si>
  <si>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</si>
  <si>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</si>
  <si>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</si>
  <si>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</si>
  <si>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</si>
  <si>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</si>
  <si>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</si>
  <si>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</si>
  <si>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</si>
  <si>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</si>
  <si>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</si>
  <si>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</si>
  <si>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</si>
  <si>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</si>
  <si>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</si>
  <si>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</si>
  <si>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</si>
  <si>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</si>
  <si>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</si>
  <si>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</si>
  <si>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</si>
  <si>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</si>
  <si>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</si>
  <si>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</si>
  <si>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</si>
  <si>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</si>
  <si>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</si>
  <si>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</si>
  <si>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</si>
  <si>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</si>
  <si>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</si>
  <si>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</si>
  <si>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</si>
  <si>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</si>
  <si>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</si>
  <si>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</si>
  <si>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</si>
  <si>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</si>
  <si>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</si>
  <si>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</si>
  <si>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</si>
  <si>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</si>
  <si>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</si>
  <si>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</si>
  <si>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</si>
  <si>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</si>
  <si>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</si>
  <si>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</si>
  <si>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</si>
  <si>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</si>
  <si>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</si>
  <si>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</si>
  <si>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</si>
  <si>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</si>
  <si>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</si>
  <si>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</si>
  <si>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</si>
  <si>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</si>
  <si>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</si>
  <si>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</si>
  <si>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</si>
  <si>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</si>
  <si>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</si>
  <si>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</si>
  <si>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</si>
  <si>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</si>
  <si>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</si>
  <si>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</si>
  <si>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</si>
  <si>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</si>
  <si>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</si>
  <si>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</si>
  <si>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</si>
  <si>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</si>
  <si>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</si>
  <si>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</si>
  <si>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</si>
  <si>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</si>
  <si>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</si>
  <si>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</si>
  <si>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</si>
  <si>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</si>
  <si>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</si>
  <si>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</si>
  <si>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</si>
  <si>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</si>
  <si>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</si>
  <si>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</si>
  <si>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</si>
  <si>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</si>
  <si>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</si>
  <si>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</si>
  <si>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</si>
  <si>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</si>
  <si>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</si>
  <si>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</si>
  <si>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</si>
  <si>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</si>
  <si>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</si>
  <si>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</si>
  <si>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</si>
  <si>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</si>
  <si>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</si>
  <si>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</si>
  <si>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</si>
  <si>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</si>
  <si>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</si>
  <si>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</si>
  <si>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</si>
  <si>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</si>
  <si>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</si>
  <si>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</si>
  <si>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</si>
  <si>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</si>
  <si>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</si>
  <si>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</si>
  <si>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</si>
  <si>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</si>
  <si>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</si>
  <si>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</si>
  <si>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</si>
  <si>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</si>
  <si>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</si>
  <si>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</si>
  <si>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</si>
  <si>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</si>
  <si>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</si>
  <si>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</si>
  <si>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</si>
  <si>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</si>
  <si>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</si>
  <si>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</si>
  <si>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</si>
  <si>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</si>
  <si>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</si>
  <si>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</si>
  <si>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</si>
  <si>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</si>
  <si>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</si>
  <si>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</si>
  <si>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</si>
  <si>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</si>
  <si>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</si>
  <si>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</si>
  <si>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</si>
  <si>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</si>
  <si>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</si>
  <si>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</si>
  <si>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</si>
  <si>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</si>
  <si>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</si>
  <si>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</si>
  <si>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</si>
  <si>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</si>
  <si>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</si>
  <si>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</si>
  <si>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</si>
  <si>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</si>
  <si>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</si>
  <si>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</si>
  <si>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</si>
  <si>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</si>
  <si>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</si>
  <si>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</si>
  <si>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</si>
  <si>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</si>
  <si>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</si>
  <si>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</si>
  <si>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</si>
  <si>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</si>
  <si>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</si>
  <si>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</si>
  <si>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</si>
  <si>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</si>
  <si>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</si>
  <si>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</si>
  <si>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</si>
  <si>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</si>
  <si>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</si>
  <si>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</si>
  <si>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</si>
  <si>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</si>
  <si>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</si>
  <si>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</si>
  <si>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</si>
  <si>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</si>
  <si>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</si>
  <si>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</si>
  <si>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</si>
  <si>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</si>
  <si>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</si>
  <si>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</si>
  <si>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</si>
  <si>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</si>
  <si>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</si>
  <si>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</si>
  <si>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</si>
  <si>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</si>
  <si>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</si>
  <si>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</si>
  <si>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</si>
  <si>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</si>
  <si>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</si>
  <si>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</si>
  <si>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</si>
  <si>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</si>
  <si>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</si>
  <si>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</si>
  <si>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</si>
  <si>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</si>
  <si>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</si>
  <si>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</si>
  <si>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</si>
  <si>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</si>
  <si>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</si>
  <si>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</si>
  <si>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</si>
  <si>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</si>
  <si>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</si>
  <si>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</si>
  <si>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</si>
  <si>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</si>
  <si>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</si>
  <si>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</si>
  <si>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</si>
  <si>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</si>
  <si>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</si>
  <si>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</si>
  <si>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</si>
  <si>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</si>
  <si>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</si>
  <si>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</si>
  <si>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</si>
  <si>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</si>
  <si>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</si>
  <si>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</si>
  <si>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</si>
  <si>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</si>
  <si>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</si>
  <si>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</si>
  <si>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</si>
  <si>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</si>
  <si>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</si>
  <si>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</si>
  <si>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</si>
  <si>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</si>
  <si>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</si>
  <si>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</si>
  <si>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</si>
  <si>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</si>
  <si>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</si>
  <si>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</si>
  <si>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</si>
  <si>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</si>
  <si>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</si>
  <si>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</si>
  <si>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</si>
  <si>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</si>
  <si>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</si>
  <si>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</si>
  <si>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</si>
  <si>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</si>
  <si>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</si>
  <si>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</si>
  <si>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</si>
  <si>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</si>
  <si>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</si>
  <si>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</si>
  <si>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</si>
  <si>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</si>
  <si>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</si>
  <si>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</si>
  <si>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</si>
  <si>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</si>
  <si>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</si>
  <si>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</si>
  <si>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</si>
  <si>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</si>
  <si>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</si>
  <si>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</si>
  <si>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</si>
  <si>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</si>
  <si>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</si>
  <si>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</si>
  <si>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</si>
  <si>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</si>
  <si>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</si>
  <si>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</si>
  <si>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</si>
  <si>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</si>
  <si>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</si>
  <si>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</si>
  <si>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</si>
  <si>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</si>
  <si>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</si>
  <si>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</si>
  <si>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</si>
  <si>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</si>
  <si>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</si>
  <si>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</si>
  <si>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</si>
  <si>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</si>
  <si>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</si>
  <si>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</si>
  <si>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</si>
  <si>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</si>
  <si>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</si>
  <si>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</si>
  <si>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</si>
  <si>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</si>
  <si>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</si>
  <si>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</si>
  <si>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</si>
  <si>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</si>
  <si>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</si>
  <si>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</si>
  <si>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</si>
  <si>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</si>
  <si>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</si>
  <si>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</si>
  <si>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</si>
  <si>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</si>
  <si>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</si>
  <si>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</si>
  <si>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</si>
  <si>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</si>
  <si>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</si>
  <si>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</si>
  <si>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</si>
  <si>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</si>
  <si>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</si>
  <si>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</si>
  <si>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</si>
  <si>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</si>
  <si>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</si>
  <si>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</si>
  <si>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</si>
  <si>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</si>
  <si>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</si>
  <si>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</si>
  <si>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</si>
  <si>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</si>
  <si>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</si>
  <si>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</si>
  <si>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</si>
  <si>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</si>
  <si>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</si>
  <si>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</si>
  <si>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</si>
  <si>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</si>
  <si>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</si>
  <si>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</si>
  <si>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</si>
  <si>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</si>
  <si>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</si>
  <si>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</si>
  <si>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</si>
  <si>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</si>
  <si>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</si>
  <si>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</si>
  <si>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</si>
  <si>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</si>
  <si>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</si>
  <si>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</si>
  <si>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</si>
  <si>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</si>
  <si>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</si>
  <si>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</si>
  <si>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</si>
  <si>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</si>
  <si>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</si>
  <si>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</si>
  <si>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</si>
  <si>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</si>
  <si>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</si>
  <si>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</si>
  <si>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</si>
  <si>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</si>
  <si>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</si>
  <si>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</si>
  <si>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</si>
  <si>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</si>
  <si>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</si>
  <si>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</si>
  <si>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</si>
  <si>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</si>
  <si>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</si>
  <si>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</si>
  <si>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</si>
  <si>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</si>
  <si>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</si>
  <si>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</si>
  <si>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</si>
  <si>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</si>
  <si>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</si>
  <si>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</si>
  <si>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</si>
  <si>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</si>
  <si>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</si>
  <si>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</si>
  <si>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</si>
  <si>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</si>
  <si>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</si>
  <si>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</si>
  <si>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</si>
  <si>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</si>
  <si>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</si>
  <si>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</si>
  <si>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</si>
  <si>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</si>
  <si>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</si>
  <si>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</si>
  <si>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</si>
  <si>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</si>
  <si>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</si>
  <si>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</si>
  <si>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</si>
  <si>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</si>
  <si>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</si>
  <si>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</si>
  <si>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</si>
  <si>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</si>
  <si>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</si>
  <si>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</si>
  <si>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</si>
  <si>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</si>
  <si>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</si>
  <si>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</si>
  <si>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</si>
  <si>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</si>
  <si>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</si>
  <si>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</si>
  <si>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</si>
  <si>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</si>
  <si>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</si>
  <si>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</si>
  <si>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</si>
  <si>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</si>
  <si>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</si>
  <si>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</si>
  <si>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</si>
  <si>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</si>
  <si>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</si>
  <si>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</si>
  <si>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</si>
  <si>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</si>
  <si>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</si>
  <si>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</si>
  <si>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</si>
  <si>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</si>
  <si>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</si>
  <si>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</si>
  <si>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</si>
  <si>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</si>
  <si>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</si>
  <si>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</si>
  <si>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</si>
  <si>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</si>
  <si>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</si>
  <si>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</si>
  <si>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</si>
  <si>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</si>
  <si>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</si>
  <si>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</si>
  <si>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</si>
  <si>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</si>
  <si>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</si>
  <si>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</si>
  <si>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</si>
  <si>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</si>
  <si>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</si>
  <si>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</si>
  <si>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</si>
  <si>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</si>
  <si>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</si>
  <si>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</si>
  <si>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</si>
  <si>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</si>
  <si>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</si>
  <si>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</si>
  <si>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</si>
  <si>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</si>
  <si>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</si>
  <si>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</si>
  <si>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</si>
  <si>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</si>
  <si>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</si>
  <si>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</si>
  <si>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</si>
  <si>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</si>
  <si>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</si>
  <si>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</si>
  <si>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</si>
  <si>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</si>
  <si>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</si>
  <si>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</si>
  <si>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</si>
  <si>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</si>
  <si>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</si>
  <si>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</si>
  <si>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</si>
  <si>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</si>
  <si>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</si>
  <si>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</si>
  <si>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</si>
  <si>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</si>
  <si>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</si>
  <si>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</si>
  <si>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</si>
  <si>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</si>
  <si>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</si>
  <si>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</si>
  <si>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</si>
  <si>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</si>
  <si>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</si>
  <si>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</si>
  <si>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</si>
  <si>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</si>
  <si>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</si>
  <si>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</si>
  <si>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</si>
  <si>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</si>
  <si>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</si>
  <si>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</si>
  <si>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</si>
  <si>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</si>
  <si>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</si>
  <si>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</si>
  <si>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</si>
  <si>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</si>
  <si>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</si>
  <si>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</si>
  <si>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</si>
  <si>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</si>
  <si>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</si>
  <si>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</si>
  <si>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</si>
  <si>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</si>
  <si>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</si>
  <si>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</si>
  <si>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</si>
  <si>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</si>
  <si>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</si>
  <si>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</si>
  <si>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</si>
  <si>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</si>
  <si>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</si>
  <si>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</si>
  <si>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</si>
  <si>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</si>
  <si>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</si>
  <si>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</si>
  <si>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</si>
  <si>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</si>
  <si>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</si>
  <si>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</si>
  <si>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</si>
  <si>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</si>
  <si>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</si>
  <si>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</si>
  <si>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</si>
  <si>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</si>
  <si>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</si>
  <si>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</si>
  <si>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</si>
  <si>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</si>
  <si>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</si>
  <si>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</si>
  <si>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</si>
  <si>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</si>
  <si>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</si>
  <si>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</si>
  <si>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</si>
  <si>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</si>
  <si>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</si>
  <si>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</si>
  <si>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</si>
  <si>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</si>
  <si>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</si>
  <si>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</si>
  <si>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</si>
  <si>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</si>
  <si>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</si>
  <si>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</si>
  <si>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</si>
  <si>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</si>
  <si>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</si>
  <si>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</si>
  <si>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</si>
  <si>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</si>
  <si>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</si>
  <si>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</si>
  <si>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</si>
  <si>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</si>
  <si>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</si>
  <si>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</si>
  <si>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</si>
  <si>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</si>
  <si>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</si>
  <si>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</si>
  <si>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</si>
  <si>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</si>
  <si>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</si>
  <si>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</si>
  <si>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</si>
  <si>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</si>
  <si>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</si>
  <si>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</si>
  <si>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</si>
  <si>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</si>
  <si>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</si>
  <si>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</si>
  <si>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</si>
  <si>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</si>
  <si>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</si>
  <si>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</si>
  <si>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</si>
  <si>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</si>
  <si>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</si>
  <si>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</si>
  <si>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</si>
  <si>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</si>
  <si>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</si>
  <si>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</si>
  <si>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</si>
  <si>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</si>
  <si>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</si>
  <si>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</si>
  <si>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</si>
  <si>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</si>
  <si>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</si>
  <si>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</si>
  <si>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</si>
  <si>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</si>
  <si>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</si>
  <si>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</si>
  <si>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</si>
  <si>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</si>
  <si>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</si>
  <si>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</si>
  <si>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</si>
  <si>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</si>
  <si>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</si>
  <si>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</si>
  <si>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</si>
  <si>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</si>
  <si>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</si>
  <si>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</si>
  <si>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</si>
  <si>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</si>
  <si>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</si>
  <si>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</si>
  <si>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</si>
  <si>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</si>
  <si>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</si>
  <si>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</si>
  <si>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</si>
  <si>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</si>
  <si>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</si>
  <si>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</si>
  <si>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</si>
  <si>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</si>
  <si>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</si>
  <si>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</si>
  <si>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</si>
  <si>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</si>
  <si>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</si>
  <si>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</si>
  <si>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</si>
  <si>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</si>
  <si>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</si>
  <si>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</si>
  <si>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</si>
  <si>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</si>
  <si>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</si>
  <si>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</si>
  <si>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</si>
  <si>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</si>
  <si>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</si>
  <si>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</si>
  <si>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</si>
  <si>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</si>
  <si>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</si>
  <si>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</si>
  <si>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</si>
  <si>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</si>
  <si>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</si>
  <si>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</si>
  <si>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</si>
  <si>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</si>
  <si>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</si>
  <si>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</si>
  <si>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</si>
  <si>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</si>
  <si>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</si>
  <si>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</si>
  <si>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</si>
  <si>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</si>
  <si>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</si>
  <si>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</si>
  <si>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</si>
  <si>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</si>
  <si>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</si>
  <si>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</si>
  <si>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</si>
  <si>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</si>
  <si>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</si>
  <si>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</si>
  <si>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</si>
  <si>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</si>
  <si>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</si>
  <si>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</si>
  <si>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</si>
  <si>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</si>
  <si>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</si>
  <si>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</si>
  <si>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</si>
  <si>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</si>
  <si>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</si>
  <si>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</si>
  <si>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</si>
  <si>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</si>
  <si>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</si>
  <si>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</si>
  <si>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</si>
  <si>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</si>
  <si>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</si>
  <si>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</si>
  <si>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</si>
  <si>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</si>
  <si>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</si>
  <si>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</si>
  <si>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</si>
  <si>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</si>
  <si>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</si>
  <si>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</si>
  <si>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</si>
  <si>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</si>
  <si>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</si>
  <si>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</si>
  <si>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</si>
  <si>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</si>
  <si>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</si>
  <si>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</si>
  <si>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</si>
  <si>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</si>
  <si>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</si>
  <si>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</si>
  <si>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</si>
  <si>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</si>
  <si>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</si>
  <si>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</si>
  <si>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</si>
  <si>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</si>
  <si>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</si>
  <si>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</si>
  <si>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</si>
  <si>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</si>
  <si>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</si>
  <si>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</si>
  <si>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</si>
  <si>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</si>
  <si>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</si>
  <si>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</si>
  <si>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</si>
  <si>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</si>
  <si>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</si>
  <si>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</si>
  <si>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</si>
  <si>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</si>
  <si>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</si>
  <si>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</si>
  <si>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</si>
  <si>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</si>
  <si>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</si>
  <si>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</si>
  <si>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</si>
  <si>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</si>
  <si>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</si>
  <si>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</si>
  <si>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</si>
  <si>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</si>
  <si>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</si>
  <si>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</si>
  <si>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</si>
  <si>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</si>
  <si>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</si>
  <si>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</si>
  <si>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</si>
  <si>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</si>
  <si>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</si>
  <si>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</si>
  <si>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</si>
  <si>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</si>
  <si>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</si>
  <si>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</si>
  <si>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</si>
  <si>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</si>
  <si>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</si>
  <si>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</si>
  <si>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</si>
  <si>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</si>
  <si>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</si>
  <si>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</si>
  <si>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</si>
  <si>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</si>
  <si>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</si>
  <si>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</si>
  <si>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</si>
  <si>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</si>
  <si>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</si>
  <si>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</si>
  <si>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</si>
  <si>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</si>
  <si>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</si>
  <si>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</si>
  <si>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</si>
  <si>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</si>
  <si>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</si>
  <si>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</si>
  <si>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</si>
  <si>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</si>
  <si>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</si>
  <si>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</si>
  <si>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</si>
  <si>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</si>
  <si>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</si>
  <si>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</si>
  <si>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</si>
  <si>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</si>
  <si>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</si>
  <si>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</si>
  <si>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</si>
  <si>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</si>
  <si>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</si>
  <si>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</si>
  <si>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</si>
  <si>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</si>
  <si>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</si>
  <si>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</si>
  <si>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</si>
  <si>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</si>
  <si>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</si>
  <si>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</si>
  <si>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</si>
  <si>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</si>
  <si>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</si>
  <si>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</si>
  <si>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</si>
  <si>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</si>
  <si>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</si>
  <si>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</si>
  <si>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</si>
  <si>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</si>
  <si>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</si>
  <si>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</si>
  <si>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</si>
  <si>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</si>
  <si>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</si>
  <si>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</si>
  <si>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</si>
  <si>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</si>
  <si>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</si>
  <si>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</si>
  <si>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</si>
  <si>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</si>
  <si>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</si>
  <si>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</si>
  <si>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</si>
  <si>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</si>
  <si>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</si>
  <si>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</si>
  <si>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</si>
  <si>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</si>
  <si>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</si>
  <si>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</si>
  <si>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</si>
  <si>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</si>
  <si>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</si>
  <si>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</si>
  <si>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</si>
  <si>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</si>
  <si>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</si>
  <si>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</si>
  <si>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</si>
  <si>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</si>
  <si>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</si>
  <si>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</si>
  <si>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</si>
  <si>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</si>
  <si>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</si>
  <si>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</si>
  <si>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</si>
  <si>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</si>
  <si>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</si>
  <si>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</si>
  <si>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</si>
  <si>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</si>
  <si>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</si>
  <si>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</si>
  <si>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</si>
  <si>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</si>
  <si>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</si>
  <si>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</si>
  <si>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</si>
  <si>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</si>
  <si>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</si>
  <si>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</si>
  <si>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</si>
  <si>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</si>
  <si>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</si>
  <si>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</si>
  <si>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</si>
  <si>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</si>
  <si>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</si>
  <si>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</si>
  <si>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</si>
  <si>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</si>
  <si>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</si>
  <si>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</si>
  <si>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</si>
  <si>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</si>
  <si>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</si>
  <si>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</si>
  <si>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</si>
  <si>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</si>
  <si>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</si>
  <si>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</si>
  <si>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</si>
  <si>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</si>
  <si>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</si>
  <si>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</si>
  <si>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</si>
  <si>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</si>
  <si>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</si>
  <si>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</si>
  <si>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</si>
  <si>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</si>
  <si>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</si>
  <si>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</si>
  <si>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</si>
  <si>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</si>
  <si>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</si>
  <si>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</si>
  <si>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</si>
  <si>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</si>
  <si>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</si>
  <si>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</si>
  <si>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</si>
  <si>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</si>
  <si>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</si>
  <si>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</si>
  <si>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</si>
  <si>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</si>
  <si>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</si>
  <si>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</si>
  <si>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</si>
  <si>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</si>
  <si>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</si>
  <si>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</si>
  <si>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</si>
  <si>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</si>
  <si>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</si>
  <si>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</si>
  <si>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</si>
  <si>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</si>
  <si>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</si>
  <si>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</si>
  <si>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</si>
  <si>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</si>
  <si>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</si>
  <si>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</si>
  <si>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</si>
  <si>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</si>
  <si>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</si>
  <si>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</si>
  <si>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</si>
  <si>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</si>
  <si>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</si>
  <si>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</si>
  <si>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</si>
  <si>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</si>
  <si>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</si>
  <si>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</si>
  <si>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</si>
  <si>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</si>
  <si>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</si>
  <si>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</si>
  <si>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</si>
  <si>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</si>
  <si>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</si>
  <si>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</si>
  <si>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</si>
  <si>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</si>
  <si>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</si>
  <si>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</si>
  <si>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</si>
  <si>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</si>
  <si>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</si>
  <si>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</si>
  <si>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</si>
  <si>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</si>
  <si>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</si>
  <si>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</si>
  <si>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</si>
  <si>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</si>
  <si>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</si>
  <si>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</si>
  <si>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</si>
  <si>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</si>
  <si>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</si>
  <si>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</si>
  <si>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</si>
  <si>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</si>
  <si>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</si>
  <si>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</si>
  <si>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</si>
  <si>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</si>
  <si>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</si>
  <si>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</si>
  <si>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</si>
  <si>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</si>
  <si>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</si>
  <si>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</si>
  <si>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</si>
  <si>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</si>
  <si>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</si>
  <si>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</si>
  <si>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</si>
  <si>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</si>
  <si>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</si>
  <si>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</si>
  <si>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</si>
  <si>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</si>
  <si>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</si>
  <si>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</si>
  <si>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</si>
  <si>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</si>
  <si>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</si>
  <si>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</si>
  <si>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</si>
  <si>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</si>
  <si>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</si>
  <si>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</si>
  <si>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</si>
  <si>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</si>
  <si>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</si>
  <si>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</si>
  <si>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</si>
  <si>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</si>
  <si>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</si>
  <si>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</si>
  <si>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</si>
  <si>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</si>
  <si>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</si>
  <si>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</si>
  <si>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</si>
  <si>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</si>
  <si>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</si>
  <si>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</si>
  <si>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</si>
  <si>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</si>
  <si>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</si>
  <si>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</si>
  <si>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</si>
  <si>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</si>
  <si>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</si>
  <si>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</si>
  <si>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</si>
  <si>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</si>
  <si>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</si>
  <si>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</si>
  <si>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</si>
  <si>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</si>
  <si>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</si>
  <si>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</si>
  <si>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</si>
  <si>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</si>
  <si>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</si>
  <si>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</si>
  <si>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</si>
  <si>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</si>
  <si>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</si>
  <si>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</si>
  <si>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</si>
  <si>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</si>
  <si>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</si>
  <si>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</si>
  <si>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</si>
  <si>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</si>
  <si>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</si>
  <si>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</si>
  <si>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</si>
  <si>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</si>
  <si>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</si>
  <si>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</si>
  <si>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</si>
  <si>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</si>
  <si>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</si>
  <si>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</si>
  <si>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</si>
  <si>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</si>
  <si>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</si>
  <si>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</si>
  <si>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</si>
  <si>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</si>
  <si>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</si>
  <si>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</si>
  <si>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</si>
  <si>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</si>
  <si>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</si>
  <si>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</si>
  <si>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</si>
  <si>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</si>
  <si>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</si>
  <si>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</si>
  <si>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</si>
  <si>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</si>
  <si>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</si>
  <si>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</si>
  <si>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</si>
  <si>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</si>
  <si>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</si>
  <si>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</si>
  <si>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</si>
  <si>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</si>
  <si>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</si>
  <si>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</si>
  <si>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</si>
  <si>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</si>
  <si>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</si>
  <si>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</si>
  <si>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</si>
  <si>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</si>
  <si>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</si>
  <si>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</si>
  <si>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</si>
  <si>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</si>
  <si>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</si>
  <si>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</si>
  <si>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</si>
  <si>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</si>
  <si>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</si>
  <si>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</si>
  <si>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</si>
  <si>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</si>
  <si>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</si>
  <si>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</si>
  <si>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</si>
  <si>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</si>
  <si>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</si>
  <si>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</si>
  <si>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</si>
  <si>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</si>
  <si>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</si>
  <si>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</si>
  <si>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</si>
  <si>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</si>
  <si>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</si>
  <si>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</si>
  <si>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</si>
  <si>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</si>
  <si>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</si>
  <si>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</si>
  <si>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</si>
  <si>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</si>
  <si>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</si>
  <si>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</si>
  <si>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</si>
  <si>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</si>
  <si>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</si>
  <si>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</si>
  <si>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</si>
  <si>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</si>
  <si>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</si>
  <si>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</si>
  <si>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</si>
  <si>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</si>
  <si>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</si>
  <si>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</si>
  <si>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</si>
  <si>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</si>
  <si>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</si>
  <si>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</si>
  <si>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</si>
  <si>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</si>
  <si>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</si>
  <si>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</si>
  <si>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</si>
  <si>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</si>
  <si>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</si>
  <si>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</si>
  <si>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</si>
  <si>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</si>
  <si>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</si>
  <si>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</si>
  <si>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</si>
  <si>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</si>
  <si>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</si>
  <si>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</si>
  <si>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</si>
  <si>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</si>
  <si>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</si>
  <si>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</si>
  <si>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</si>
  <si>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</si>
  <si>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</si>
  <si>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</si>
  <si>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</si>
  <si>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</si>
  <si>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</si>
  <si>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</si>
  <si>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</si>
  <si>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</si>
  <si>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</si>
  <si>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</si>
  <si>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</si>
  <si>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</si>
  <si>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</si>
  <si>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</si>
  <si>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</si>
  <si>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</si>
  <si>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</si>
  <si>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</si>
  <si>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</si>
  <si>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</si>
  <si>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</si>
  <si>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</si>
  <si>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</si>
  <si>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</si>
  <si>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</si>
  <si>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</si>
  <si>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</si>
  <si>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</si>
  <si>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</si>
  <si>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</si>
  <si>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</si>
  <si>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</si>
  <si>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</si>
  <si>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</si>
  <si>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</si>
  <si>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</si>
  <si>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</si>
  <si>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</si>
  <si>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</si>
  <si>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</si>
  <si>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</si>
  <si>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</si>
  <si>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</si>
  <si>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</si>
  <si>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</si>
  <si>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</si>
  <si>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</si>
  <si>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</si>
  <si>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</si>
  <si>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</si>
  <si>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</si>
  <si>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</si>
  <si>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</si>
  <si>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</si>
  <si>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</si>
  <si>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</si>
  <si>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</si>
  <si>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</si>
  <si>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</si>
  <si>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</si>
  <si>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</si>
  <si>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</si>
  <si>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</si>
  <si>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</si>
  <si>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</si>
  <si>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</si>
  <si>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</si>
  <si>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</si>
  <si>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</si>
  <si>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</si>
  <si>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</si>
  <si>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</si>
  <si>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</si>
  <si>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</si>
  <si>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</si>
  <si>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</si>
  <si>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</si>
  <si>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</si>
  <si>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</si>
  <si>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</si>
  <si>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</si>
  <si>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</si>
  <si>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</si>
  <si>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</si>
  <si>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</si>
  <si>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</si>
  <si>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</si>
  <si>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</si>
  <si>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</si>
  <si>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</si>
  <si>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</si>
  <si>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</si>
  <si>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</si>
  <si>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</si>
  <si>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</si>
  <si>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</si>
  <si>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</si>
  <si>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</si>
  <si>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</si>
  <si>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</si>
  <si>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</si>
  <si>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</si>
  <si>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</si>
  <si>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</si>
  <si>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</si>
  <si>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</si>
  <si>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</si>
  <si>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</si>
  <si>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</si>
  <si>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</si>
  <si>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</si>
  <si>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</si>
  <si>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</si>
  <si>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</si>
  <si>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</si>
  <si>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</si>
  <si>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</si>
  <si>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</si>
  <si>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</si>
  <si>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</si>
  <si>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</si>
  <si>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</si>
  <si>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</si>
  <si>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</si>
  <si>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</si>
  <si>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</si>
  <si>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</si>
  <si>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</si>
  <si>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</si>
  <si>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</si>
  <si>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</si>
  <si>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</si>
  <si>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</si>
  <si>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</si>
  <si>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</si>
  <si>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</si>
  <si>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</si>
  <si>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</si>
  <si>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</si>
  <si>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</si>
  <si>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</si>
  <si>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</si>
  <si>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</si>
  <si>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</si>
  <si>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</si>
  <si>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</si>
  <si>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</si>
  <si>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</si>
  <si>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</si>
  <si>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</si>
  <si>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</si>
  <si>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</si>
  <si>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</si>
  <si>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</si>
  <si>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</si>
  <si>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</si>
  <si>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</si>
  <si>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</si>
  <si>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</si>
  <si>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</si>
  <si>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</si>
  <si>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</si>
  <si>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</si>
  <si>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</si>
  <si>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</si>
  <si>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</si>
  <si>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</si>
  <si>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</si>
  <si>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</si>
  <si>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</si>
  <si>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</si>
  <si>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</si>
  <si>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</si>
  <si>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</si>
  <si>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</si>
  <si>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</si>
  <si>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</si>
  <si>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</si>
  <si>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</si>
  <si>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</si>
  <si>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</si>
  <si>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</si>
  <si>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</si>
  <si>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</si>
  <si>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</si>
  <si>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</si>
  <si>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</si>
  <si>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</si>
  <si>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</si>
  <si>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</si>
  <si>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</si>
  <si>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</si>
  <si>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</si>
  <si>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</si>
  <si>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</si>
  <si>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</si>
  <si>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</si>
  <si>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</si>
  <si>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</si>
  <si>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</si>
  <si>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</si>
  <si>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</si>
  <si>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</si>
  <si>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</si>
  <si>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</si>
  <si>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</si>
  <si>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</si>
  <si>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</si>
  <si>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</si>
  <si>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</si>
  <si>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</si>
  <si>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</si>
  <si>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</si>
  <si>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</si>
  <si>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</si>
  <si>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</si>
  <si>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</si>
  <si>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</si>
  <si>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</si>
  <si>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</si>
  <si>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</si>
  <si>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</si>
  <si>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</si>
  <si>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</si>
  <si>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</si>
  <si>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</si>
  <si>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</si>
  <si>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</si>
  <si>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</si>
  <si>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</si>
  <si>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</si>
  <si>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</si>
  <si>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</si>
  <si>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</si>
  <si>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</si>
  <si>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</si>
  <si>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</si>
  <si>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</si>
  <si>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</si>
  <si>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</si>
  <si>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</si>
  <si>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</si>
  <si>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</si>
  <si>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</si>
  <si>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</si>
  <si>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</si>
  <si>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</si>
  <si>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</si>
  <si>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</si>
  <si>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</si>
  <si>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</si>
  <si>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</si>
  <si>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</si>
  <si>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</si>
  <si>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</si>
  <si>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</si>
  <si>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</si>
  <si>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</si>
  <si>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</si>
  <si>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</si>
  <si>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</si>
  <si>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</si>
  <si>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</si>
  <si>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</si>
  <si>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</si>
  <si>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</si>
  <si>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</si>
  <si>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</si>
  <si>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</si>
  <si>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</si>
  <si>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</si>
  <si>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</si>
  <si>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</si>
  <si>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</si>
  <si>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</si>
  <si>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</si>
  <si>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</si>
  <si>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</si>
  <si>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</si>
  <si>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</si>
  <si>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</si>
  <si>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</si>
  <si>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</si>
  <si>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</si>
  <si>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</si>
  <si>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</si>
  <si>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</si>
  <si>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</si>
  <si>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</si>
  <si>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</si>
  <si>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</si>
  <si>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</si>
  <si>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</si>
  <si>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</si>
  <si>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</si>
  <si>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</si>
  <si>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</si>
  <si>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</si>
  <si>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</si>
  <si>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</si>
  <si>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</si>
  <si>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</si>
  <si>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</si>
  <si>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</si>
  <si>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</si>
  <si>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</si>
  <si>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</si>
  <si>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</si>
  <si>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</si>
  <si>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</si>
  <si>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</si>
  <si>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</si>
  <si>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</si>
  <si>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</si>
  <si>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</si>
  <si>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</si>
  <si>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</si>
  <si>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</si>
  <si>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</si>
  <si>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</si>
  <si>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</si>
  <si>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</si>
  <si>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</si>
  <si>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</si>
  <si>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</si>
  <si>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</si>
  <si>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</si>
  <si>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</si>
  <si>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</si>
  <si>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</si>
  <si>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</si>
  <si>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</si>
  <si>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</si>
  <si>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</si>
  <si>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</si>
  <si>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</si>
  <si>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</si>
  <si>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</si>
  <si>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</si>
  <si>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</si>
  <si>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</si>
  <si>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</si>
  <si>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</si>
  <si>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</si>
  <si>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</si>
  <si>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</si>
  <si>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</si>
  <si>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</si>
  <si>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</si>
  <si>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</si>
  <si>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</si>
  <si>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</si>
  <si>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</si>
  <si>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</si>
  <si>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</si>
  <si>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</si>
  <si>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</si>
  <si>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</si>
  <si>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</si>
  <si>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</si>
  <si>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</si>
  <si>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</si>
  <si>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</si>
  <si>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</si>
  <si>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</si>
  <si>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</si>
  <si>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</si>
  <si>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</si>
  <si>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</si>
  <si>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</si>
  <si>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</si>
  <si>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</si>
  <si>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</si>
  <si>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</si>
  <si>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</si>
  <si>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</si>
  <si>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</si>
  <si>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</si>
  <si>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</si>
  <si>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</si>
  <si>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</si>
  <si>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</si>
  <si>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</si>
  <si>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</si>
  <si>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</si>
  <si>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</si>
  <si>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</si>
  <si>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</si>
  <si>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</si>
  <si>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</si>
  <si>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</si>
  <si>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</si>
  <si>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</si>
  <si>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</si>
  <si>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</si>
  <si>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</si>
  <si>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</si>
  <si>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</si>
  <si>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</si>
  <si>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</si>
  <si>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</si>
  <si>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</si>
  <si>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</si>
  <si>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</si>
  <si>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</si>
  <si>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</si>
  <si>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</si>
  <si>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</si>
  <si>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</si>
  <si>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</si>
  <si>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</si>
  <si>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</si>
  <si>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</si>
  <si>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</si>
  <si>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</si>
  <si>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</si>
  <si>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</si>
  <si>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</si>
  <si>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</si>
  <si>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</si>
  <si>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</si>
  <si>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</si>
  <si>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</si>
  <si>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</si>
  <si>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</si>
  <si>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</si>
  <si>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</si>
  <si>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</si>
  <si>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</si>
  <si>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</si>
  <si>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</si>
  <si>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</si>
  <si>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</si>
  <si>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</si>
  <si>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</si>
  <si>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</si>
  <si>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</si>
  <si>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</si>
  <si>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</si>
  <si>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</si>
  <si>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</si>
  <si>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</si>
  <si>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</si>
  <si>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</si>
  <si>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</si>
  <si>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</si>
  <si>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</si>
  <si>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</si>
  <si>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</si>
  <si>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</si>
  <si>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</si>
  <si>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</si>
  <si>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</si>
  <si>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</si>
  <si>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</si>
  <si>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</si>
  <si>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</si>
  <si>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</si>
  <si>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</si>
  <si>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</si>
  <si>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</si>
  <si>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</si>
  <si>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</si>
  <si>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</si>
  <si>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</si>
  <si>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</si>
  <si>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</si>
  <si>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</si>
  <si>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</si>
  <si>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</si>
  <si>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</si>
  <si>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</si>
  <si>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</si>
  <si>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</si>
  <si>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</si>
  <si>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</si>
  <si>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</si>
  <si>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</si>
  <si>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</si>
  <si>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</si>
  <si>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</si>
  <si>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</si>
  <si>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</si>
  <si>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</si>
  <si>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</si>
  <si>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</si>
  <si>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</si>
  <si>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</si>
  <si>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</si>
  <si>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</si>
  <si>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</si>
  <si>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</si>
  <si>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</si>
  <si>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</si>
  <si>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</si>
  <si>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</si>
  <si>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</si>
  <si>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</si>
  <si>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</si>
  <si>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</si>
  <si>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</si>
  <si>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</si>
  <si>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</si>
  <si>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</si>
  <si>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</si>
  <si>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</si>
  <si>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</si>
  <si>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</si>
  <si>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</si>
  <si>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</si>
  <si>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</si>
  <si>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</si>
  <si>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</si>
  <si>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</si>
  <si>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</si>
  <si>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</si>
  <si>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</si>
  <si>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</si>
  <si>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</si>
  <si>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</si>
  <si>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</si>
  <si>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</si>
  <si>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</si>
  <si>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</si>
  <si>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</si>
  <si>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</si>
  <si>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</si>
  <si>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</si>
  <si>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</si>
  <si>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</si>
  <si>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</si>
  <si>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</si>
  <si>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</si>
  <si>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</si>
  <si>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</si>
  <si>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</si>
  <si>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</si>
  <si>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</si>
  <si>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</si>
  <si>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</si>
  <si>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</si>
  <si>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</si>
  <si>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</si>
  <si>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</si>
  <si>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</si>
  <si>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</si>
  <si>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</si>
  <si>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</si>
  <si>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</si>
  <si>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</si>
  <si>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</si>
  <si>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</si>
  <si>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</si>
  <si>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</si>
  <si>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</si>
  <si>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</si>
  <si>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</si>
  <si>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</si>
  <si>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</si>
  <si>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</si>
  <si>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</si>
  <si>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</si>
  <si>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</si>
  <si>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</si>
  <si>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</si>
  <si>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</si>
  <si>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</si>
  <si>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</si>
  <si>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</si>
  <si>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</si>
  <si>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</si>
  <si>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</si>
  <si>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</si>
  <si>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</si>
  <si>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</si>
  <si>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</si>
  <si>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</si>
  <si>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</si>
  <si>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</si>
  <si>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</si>
  <si>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</si>
  <si>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</si>
  <si>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</si>
  <si>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</si>
  <si>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</si>
  <si>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</si>
  <si>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</si>
  <si>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</si>
  <si>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</si>
  <si>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</si>
  <si>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</si>
  <si>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</si>
  <si>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</si>
  <si>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</si>
  <si>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</si>
  <si>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</si>
  <si>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</si>
  <si>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</si>
  <si>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</si>
  <si>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</si>
  <si>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</si>
  <si>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</si>
  <si>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</si>
  <si>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</si>
  <si>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</si>
  <si>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</si>
  <si>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</si>
  <si>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</si>
  <si>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</si>
  <si>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</si>
  <si>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</si>
  <si>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</si>
  <si>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</si>
  <si>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</si>
  <si>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</si>
  <si>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</si>
  <si>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</si>
  <si>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</si>
  <si>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</si>
  <si>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</si>
  <si>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</si>
  <si>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</si>
  <si>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</si>
  <si>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</si>
  <si>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</si>
  <si>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</si>
  <si>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</si>
  <si>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</si>
  <si>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</si>
  <si>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</si>
  <si>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</si>
  <si>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</si>
  <si>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</si>
  <si>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</si>
  <si>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</si>
  <si>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</si>
  <si>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</si>
  <si>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</si>
  <si>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</si>
  <si>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</si>
  <si>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</si>
  <si>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</si>
  <si>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</si>
  <si>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</si>
  <si>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</si>
  <si>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</si>
  <si>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</si>
  <si>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</si>
  <si>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</si>
  <si>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</si>
  <si>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</si>
  <si>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</si>
  <si>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</si>
  <si>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</si>
  <si>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</si>
  <si>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</si>
  <si>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</si>
  <si>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</si>
  <si>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</si>
  <si>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</si>
  <si>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</si>
  <si>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</si>
  <si>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</si>
  <si>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</si>
  <si>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</si>
  <si>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</si>
  <si>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</si>
  <si>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</si>
  <si>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</si>
  <si>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</si>
  <si>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</si>
  <si>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</si>
  <si>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</si>
  <si>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</si>
  <si>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</si>
  <si>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</si>
  <si>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</si>
  <si>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</si>
  <si>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</si>
  <si>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</si>
  <si>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</si>
  <si>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</si>
  <si>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</si>
  <si>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</si>
  <si>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</si>
  <si>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</si>
  <si>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</si>
  <si>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</si>
  <si>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</si>
  <si>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</si>
  <si>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</si>
  <si>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</si>
  <si>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</si>
  <si>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</si>
  <si>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</si>
  <si>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</si>
  <si>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</si>
  <si>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</si>
  <si>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</si>
  <si>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</si>
  <si>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</si>
  <si>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</si>
  <si>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</si>
  <si>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</si>
  <si>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</si>
  <si>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</si>
  <si>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</si>
  <si>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</si>
  <si>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</si>
  <si>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</si>
  <si>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</si>
  <si>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</si>
  <si>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</si>
  <si>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</si>
  <si>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</si>
  <si>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</si>
  <si>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</si>
  <si>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</si>
  <si>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</si>
  <si>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</si>
  <si>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</si>
  <si>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</si>
  <si>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</si>
  <si>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</si>
  <si>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</si>
  <si>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</si>
  <si>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</si>
  <si>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</si>
  <si>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</si>
  <si>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</si>
  <si>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</si>
  <si>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</si>
  <si>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</si>
  <si>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</si>
  <si>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</si>
  <si>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</si>
  <si>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</si>
  <si>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</si>
  <si>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</si>
  <si>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</si>
  <si>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</si>
  <si>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</si>
  <si>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</si>
  <si>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</si>
  <si>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</si>
  <si>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</si>
  <si>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</si>
  <si>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</si>
  <si>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</si>
  <si>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</si>
  <si>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</si>
  <si>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</si>
  <si>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</si>
  <si>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</si>
  <si>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</si>
  <si>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</si>
  <si>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</si>
  <si>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</si>
  <si>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</si>
  <si>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</si>
  <si>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</si>
  <si>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</si>
  <si>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</si>
  <si>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</si>
  <si>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</si>
  <si>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</si>
  <si>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</si>
  <si>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</si>
  <si>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</si>
  <si>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</si>
  <si>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</si>
  <si>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</si>
  <si>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</si>
  <si>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</si>
  <si>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</si>
  <si>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</si>
  <si>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</si>
  <si>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</si>
  <si>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</si>
  <si>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</si>
  <si>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</si>
  <si>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</si>
  <si>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</si>
  <si>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</si>
  <si>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</si>
  <si>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</si>
  <si>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</si>
  <si>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</si>
  <si>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</si>
  <si>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</si>
  <si>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</si>
  <si>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</si>
  <si>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</si>
  <si>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</si>
  <si>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</si>
  <si>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</si>
  <si>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</si>
  <si>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</si>
  <si>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</si>
  <si>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</si>
  <si>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</si>
  <si>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</si>
  <si>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</si>
  <si>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</si>
  <si>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</si>
  <si>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</si>
  <si>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</si>
  <si>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</si>
  <si>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</si>
  <si>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</si>
  <si>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</si>
  <si>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</si>
  <si>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</si>
  <si>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</si>
  <si>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</si>
  <si>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</si>
  <si>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</si>
  <si>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</si>
  <si>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</si>
  <si>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</si>
  <si>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</si>
  <si>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</si>
  <si>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</si>
  <si>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</si>
  <si>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</si>
  <si>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</si>
  <si>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</si>
  <si>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</si>
  <si>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</si>
  <si>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</si>
  <si>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</si>
  <si>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</si>
  <si>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</si>
  <si>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</si>
  <si>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</si>
  <si>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</si>
  <si>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</si>
  <si>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</si>
  <si>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</si>
  <si>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</si>
  <si>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</si>
  <si>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</si>
  <si>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</si>
  <si>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</si>
  <si>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</si>
  <si>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</si>
  <si>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</si>
  <si>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</si>
  <si>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</si>
  <si>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</si>
  <si>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</si>
  <si>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</si>
  <si>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</si>
  <si>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</si>
  <si>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</si>
  <si>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</si>
  <si>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</si>
  <si>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</si>
  <si>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</si>
  <si>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</si>
  <si>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</si>
  <si>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</si>
  <si>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</si>
  <si>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</si>
  <si>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</si>
  <si>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</si>
  <si>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</si>
  <si>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</si>
  <si>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</si>
  <si>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</si>
  <si>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</si>
  <si>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</si>
  <si>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</si>
  <si>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</si>
  <si>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</si>
  <si>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</si>
  <si>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</si>
  <si>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</si>
  <si>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</si>
  <si>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</si>
  <si>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</si>
  <si>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</si>
  <si>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</si>
  <si>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</si>
  <si>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</si>
  <si>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</si>
  <si>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</si>
  <si>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</si>
  <si>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</si>
  <si>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</si>
  <si>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</si>
  <si>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</si>
  <si>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</si>
  <si>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</si>
  <si>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</si>
  <si>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</si>
  <si>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</si>
  <si>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</si>
  <si>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</si>
  <si>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</si>
  <si>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</si>
  <si>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</si>
  <si>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</si>
  <si>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</si>
  <si>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</si>
  <si>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</si>
  <si>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</si>
  <si>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</si>
  <si>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</si>
  <si>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</si>
  <si>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</si>
  <si>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</si>
  <si>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</si>
  <si>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</si>
  <si>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</si>
  <si>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</si>
  <si>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</si>
  <si>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</si>
  <si>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</si>
  <si>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</si>
  <si>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</si>
  <si>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</si>
  <si>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</si>
  <si>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</si>
  <si>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</si>
  <si>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</si>
  <si>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</si>
  <si>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</si>
  <si>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</si>
  <si>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</si>
  <si>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</si>
  <si>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</si>
  <si>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</si>
  <si>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</si>
  <si>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</si>
  <si>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</si>
  <si>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</si>
  <si>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</si>
  <si>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</si>
  <si>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</si>
  <si>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</si>
  <si>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</si>
  <si>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</si>
  <si>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</si>
  <si>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</si>
  <si>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</si>
  <si>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</si>
  <si>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</si>
  <si>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</si>
  <si>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</si>
  <si>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</si>
  <si>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</si>
  <si>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</si>
  <si>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</si>
  <si>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</si>
  <si>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</si>
  <si>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</si>
  <si>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</si>
  <si>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</si>
  <si>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</si>
  <si>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</si>
  <si>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</si>
  <si>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</si>
  <si>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</si>
  <si>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</si>
  <si>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</si>
  <si>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</si>
  <si>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</si>
  <si>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</si>
  <si>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</si>
  <si>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</si>
  <si>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</si>
  <si>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</si>
  <si>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</si>
  <si>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</si>
  <si>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</si>
  <si>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</si>
  <si>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</si>
  <si>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</si>
  <si>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</si>
  <si>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</si>
  <si>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</si>
  <si>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</si>
  <si>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</si>
  <si>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</si>
  <si>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</si>
  <si>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</si>
  <si>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</si>
  <si>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</si>
  <si>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</si>
  <si>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</si>
  <si>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</si>
  <si>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</si>
  <si>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</si>
  <si>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</si>
  <si>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</si>
  <si>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</si>
  <si>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</si>
  <si>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</si>
  <si>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</si>
  <si>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</si>
  <si>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</si>
  <si>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</si>
  <si>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</si>
  <si>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</si>
  <si>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</si>
  <si>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</si>
  <si>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</si>
  <si>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</si>
  <si>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</si>
  <si>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</si>
  <si>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</si>
  <si>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</si>
  <si>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</si>
  <si>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</si>
  <si>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</si>
  <si>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</si>
  <si>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</si>
  <si>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</si>
  <si>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</si>
  <si>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</si>
  <si>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</si>
  <si>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</si>
  <si>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</si>
  <si>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</si>
  <si>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</si>
  <si>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</si>
  <si>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</si>
  <si>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</si>
  <si>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</si>
  <si>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</si>
  <si>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</si>
  <si>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</si>
  <si>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</si>
  <si>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</si>
  <si>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</si>
  <si>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</si>
  <si>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</si>
  <si>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</si>
  <si>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</si>
  <si>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</si>
  <si>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</si>
  <si>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</si>
  <si>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</si>
  <si>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</si>
  <si>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</si>
  <si>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</si>
  <si>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</si>
  <si>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</si>
  <si>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</si>
  <si>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</si>
  <si>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</si>
  <si>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</si>
  <si>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</si>
  <si>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</si>
  <si>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</si>
  <si>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</si>
  <si>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</si>
  <si>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</si>
  <si>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</si>
  <si>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</si>
  <si>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</si>
  <si>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</si>
  <si>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</si>
  <si>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</si>
  <si>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</si>
  <si>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</si>
  <si>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</si>
  <si>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</si>
  <si>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</si>
  <si>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</si>
  <si>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</si>
  <si>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</si>
  <si>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</si>
  <si>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</si>
  <si>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</si>
  <si>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</si>
  <si>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</si>
  <si>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</si>
  <si>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</si>
  <si>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</si>
  <si>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</si>
  <si>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</si>
  <si>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</si>
  <si>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</si>
  <si>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</si>
  <si>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</si>
  <si>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</si>
  <si>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</si>
  <si>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</si>
  <si>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</si>
  <si>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</si>
  <si>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</si>
  <si>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</si>
  <si>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</si>
  <si>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</si>
  <si>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</si>
  <si>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</si>
  <si>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</si>
  <si>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</si>
  <si>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</si>
  <si>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</si>
  <si>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</si>
  <si>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</si>
  <si>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</si>
  <si>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</si>
  <si>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</si>
  <si>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</si>
  <si>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</si>
  <si>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</si>
  <si>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</si>
  <si>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</si>
  <si>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</si>
  <si>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</si>
  <si>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</si>
  <si>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</si>
  <si>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</si>
  <si>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</si>
  <si>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</si>
  <si>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</si>
  <si>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</si>
  <si>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</si>
  <si>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</si>
  <si>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</si>
  <si>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</si>
  <si>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</si>
  <si>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</si>
  <si>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</si>
  <si>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</si>
  <si>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</si>
  <si>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</si>
  <si>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</si>
  <si>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</si>
  <si>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</si>
  <si>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</si>
  <si>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</si>
  <si>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</si>
  <si>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</si>
  <si>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</si>
  <si>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</si>
  <si>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</si>
  <si>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</si>
  <si>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</si>
  <si>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</si>
  <si>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</si>
  <si>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</si>
  <si>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</si>
  <si>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</si>
  <si>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</si>
  <si>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</si>
  <si>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</si>
  <si>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</si>
  <si>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</si>
  <si>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</si>
  <si>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</si>
  <si>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</si>
  <si>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</si>
  <si>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</si>
  <si>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</si>
  <si>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</si>
  <si>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</si>
  <si>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</si>
  <si>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</si>
  <si>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</si>
  <si>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</si>
  <si>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</si>
  <si>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</si>
  <si>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</si>
  <si>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</si>
  <si>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</si>
  <si>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</si>
  <si>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</si>
  <si>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</si>
  <si>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</si>
  <si>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</si>
  <si>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</si>
  <si>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</si>
  <si>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</si>
  <si>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</si>
  <si>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</si>
  <si>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</si>
  <si>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</si>
  <si>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</si>
  <si>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</si>
  <si>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</si>
  <si>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</si>
  <si>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</si>
  <si>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</si>
  <si>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</si>
  <si>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</si>
  <si>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</si>
  <si>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</si>
  <si>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</si>
  <si>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</si>
  <si>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</si>
  <si>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</si>
  <si>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</si>
  <si>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</si>
  <si>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</si>
  <si>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</si>
  <si>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</si>
  <si>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</si>
  <si>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</si>
  <si>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</si>
  <si>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</si>
  <si>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</si>
  <si>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</si>
  <si>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</si>
  <si>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</si>
  <si>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</si>
  <si>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</si>
  <si>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</si>
  <si>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</si>
  <si>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</si>
  <si>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</si>
  <si>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</si>
  <si>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</si>
  <si>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</si>
  <si>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</si>
  <si>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</si>
  <si>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</si>
  <si>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</si>
  <si>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</si>
  <si>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</si>
  <si>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</si>
  <si>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</si>
  <si>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</si>
  <si>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</si>
  <si>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</si>
  <si>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</si>
  <si>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</si>
  <si>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</si>
  <si>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</si>
  <si>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</si>
  <si>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</si>
  <si>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</si>
  <si>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</si>
  <si>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</si>
  <si>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</si>
  <si>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</si>
  <si>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</si>
  <si>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</si>
  <si>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</si>
  <si>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</si>
  <si>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</si>
  <si>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</si>
  <si>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</si>
  <si>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</si>
  <si>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</si>
  <si>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</si>
  <si>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</si>
  <si>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</si>
  <si>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</si>
  <si>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</si>
  <si>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</si>
  <si>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</si>
  <si>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</si>
  <si>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</si>
  <si>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</si>
  <si>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</si>
  <si>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</si>
  <si>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</si>
  <si>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</si>
  <si>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</si>
  <si>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</si>
  <si>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</si>
  <si>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</si>
  <si>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</si>
  <si>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</si>
  <si>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</si>
  <si>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</si>
  <si>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</si>
  <si>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</si>
  <si>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</si>
  <si>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</si>
  <si>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</si>
  <si>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</si>
  <si>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</si>
  <si>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</si>
  <si>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</si>
  <si>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</si>
  <si>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</si>
  <si>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</si>
  <si>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</si>
  <si>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</si>
  <si>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</si>
  <si>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</si>
  <si>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</si>
  <si>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</si>
  <si>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</si>
  <si>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</si>
  <si>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</si>
  <si>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</si>
  <si>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</si>
  <si>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</si>
  <si>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</si>
  <si>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</si>
  <si>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</si>
  <si>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</si>
  <si>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</si>
  <si>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</si>
  <si>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</si>
  <si>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</si>
  <si>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</si>
  <si>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</si>
  <si>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</si>
  <si>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</si>
  <si>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</si>
  <si>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</si>
  <si>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</si>
  <si>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</si>
  <si>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</si>
  <si>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</si>
  <si>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</si>
  <si>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</si>
  <si>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</si>
  <si>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</si>
  <si>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</si>
  <si>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</si>
  <si>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</si>
  <si>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</si>
  <si>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</si>
  <si>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</si>
  <si>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</si>
  <si>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</si>
  <si>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</si>
  <si>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</si>
  <si>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</si>
  <si>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</si>
  <si>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</si>
  <si>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</si>
  <si>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</si>
  <si>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</si>
  <si>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</si>
  <si>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</si>
  <si>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</si>
  <si>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</si>
  <si>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</si>
  <si>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</si>
  <si>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</si>
  <si>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</si>
  <si>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</si>
  <si>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</si>
  <si>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</si>
  <si>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</si>
  <si>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</si>
  <si>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</si>
  <si>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</si>
  <si>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</si>
  <si>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</si>
  <si>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</si>
  <si>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</si>
  <si>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</si>
  <si>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</si>
  <si>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</si>
  <si>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</si>
  <si>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</si>
  <si>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</si>
  <si>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</si>
  <si>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</si>
  <si>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</si>
  <si>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</si>
  <si>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</si>
  <si>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</si>
  <si>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</si>
  <si>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</si>
  <si>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</si>
  <si>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</si>
  <si>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</si>
  <si>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</si>
  <si>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</si>
  <si>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</si>
  <si>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</si>
  <si>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</si>
  <si>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</si>
  <si>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</si>
  <si>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</si>
  <si>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</si>
  <si>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</si>
  <si>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</si>
  <si>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</si>
  <si>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</si>
  <si>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</si>
  <si>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</si>
  <si>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</si>
  <si>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</si>
  <si>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</si>
  <si>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</si>
  <si>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</si>
  <si>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</si>
  <si>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</si>
  <si>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</si>
  <si>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</si>
  <si>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</si>
  <si>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</si>
  <si>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</si>
  <si>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</si>
  <si>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</si>
  <si>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</si>
  <si>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</si>
  <si>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</si>
  <si>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</si>
  <si>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</si>
  <si>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</si>
  <si>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</si>
  <si>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</si>
  <si>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</si>
  <si>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</si>
  <si>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</si>
  <si>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</si>
  <si>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</si>
  <si>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</si>
  <si>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</si>
  <si>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</si>
  <si>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</si>
  <si>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</si>
  <si>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</si>
  <si>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</si>
  <si>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</si>
  <si>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</si>
  <si>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</si>
  <si>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</si>
  <si>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</si>
  <si>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</si>
  <si>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</si>
  <si>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</si>
  <si>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</si>
  <si>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</si>
  <si>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</si>
  <si>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</si>
  <si>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</si>
  <si>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</si>
  <si>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</si>
  <si>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</si>
  <si>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</si>
  <si>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</si>
  <si>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</si>
  <si>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</si>
  <si>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</si>
  <si>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</si>
  <si>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</si>
  <si>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</si>
  <si>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</si>
  <si>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</si>
  <si>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</si>
  <si>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</si>
  <si>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</si>
  <si>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</si>
  <si>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</si>
  <si>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</si>
  <si>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</si>
  <si>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</si>
  <si>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</si>
  <si>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</si>
  <si>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</si>
  <si>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</si>
  <si>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</si>
  <si>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</si>
  <si>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</si>
  <si>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</si>
  <si>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</si>
  <si>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</si>
  <si>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</si>
  <si>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</si>
  <si>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</si>
  <si>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</si>
  <si>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</si>
  <si>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</si>
  <si>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</si>
  <si>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</si>
  <si>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</si>
  <si>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</si>
  <si>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</si>
  <si>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</si>
  <si>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</si>
  <si>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</si>
  <si>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</si>
  <si>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</si>
  <si>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</si>
  <si>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</si>
  <si>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</si>
  <si>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</si>
  <si>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</si>
  <si>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</si>
  <si>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</si>
  <si>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</si>
  <si>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</si>
  <si>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</si>
  <si>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</si>
  <si>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</si>
  <si>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</si>
  <si>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</si>
  <si>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</si>
  <si>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</si>
  <si>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</si>
  <si>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</si>
  <si>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</si>
  <si>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</si>
  <si>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</si>
  <si>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</si>
  <si>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</si>
  <si>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</si>
  <si>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</si>
  <si>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</si>
  <si>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</si>
  <si>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</si>
  <si>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</si>
  <si>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</si>
  <si>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</si>
  <si>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</si>
  <si>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</si>
  <si>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</si>
  <si>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</si>
  <si>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</si>
  <si>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</si>
  <si>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</si>
  <si>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</si>
  <si>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</si>
  <si>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</si>
  <si>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</si>
  <si>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</si>
  <si>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</si>
  <si>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</si>
  <si>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</si>
  <si>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</si>
  <si>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</si>
  <si>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</si>
  <si>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</si>
  <si>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</si>
  <si>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</si>
  <si>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</si>
  <si>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</si>
  <si>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</si>
  <si>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</si>
  <si>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</si>
  <si>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</si>
  <si>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</si>
  <si>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</si>
  <si>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</si>
  <si>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</si>
  <si>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</si>
  <si>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</si>
  <si>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</si>
  <si>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</si>
  <si>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</si>
  <si>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</si>
  <si>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</si>
  <si>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</si>
  <si>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</si>
  <si>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</si>
  <si>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</si>
  <si>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</si>
  <si>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</si>
  <si>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</si>
  <si>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</si>
  <si>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</si>
  <si>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</si>
  <si>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</si>
  <si>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</si>
  <si>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</si>
  <si>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</si>
  <si>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</si>
  <si>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</si>
  <si>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</si>
  <si>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</si>
  <si>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</si>
  <si>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</si>
  <si>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</si>
  <si>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</si>
  <si>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</si>
  <si>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</si>
  <si>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</si>
  <si>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</si>
  <si>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</si>
  <si>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</si>
  <si>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</si>
  <si>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</si>
  <si>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</si>
  <si>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</si>
  <si>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</si>
  <si>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</si>
  <si>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</si>
  <si>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</si>
  <si>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</si>
  <si>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</si>
  <si>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</si>
  <si>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</si>
  <si>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</si>
  <si>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</si>
  <si>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</si>
  <si>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</si>
  <si>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</si>
  <si>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</si>
  <si>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</si>
  <si>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</si>
  <si>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</si>
  <si>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</si>
  <si>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</si>
  <si>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</si>
  <si>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</si>
  <si>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</si>
  <si>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</si>
  <si>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</si>
  <si>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</si>
  <si>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</si>
  <si>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</si>
  <si>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</si>
  <si>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</si>
  <si>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</si>
  <si>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</si>
  <si>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</si>
  <si>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</si>
  <si>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</si>
  <si>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</si>
  <si>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</si>
  <si>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</si>
  <si>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</si>
  <si>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</si>
  <si>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</si>
  <si>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</si>
  <si>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</si>
  <si>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</si>
  <si>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</si>
  <si>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</si>
  <si>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</si>
  <si>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</si>
  <si>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</si>
  <si>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</si>
  <si>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</si>
  <si>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</si>
  <si>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</si>
  <si>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</si>
  <si>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</si>
  <si>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</si>
  <si>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</si>
  <si>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</si>
  <si>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</si>
  <si>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</si>
  <si>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</si>
  <si>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</si>
  <si>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</si>
  <si>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</si>
  <si>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</si>
  <si>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</si>
  <si>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</si>
  <si>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</si>
  <si>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</si>
  <si>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</si>
  <si>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</si>
  <si>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</si>
  <si>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</si>
  <si>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</si>
  <si>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</si>
  <si>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</si>
  <si>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</si>
  <si>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</si>
  <si>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</si>
  <si>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</si>
  <si>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</si>
  <si>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</si>
  <si>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</si>
  <si>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</si>
  <si>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</si>
  <si>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</si>
  <si>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</si>
  <si>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</si>
  <si>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</si>
  <si>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</si>
  <si>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</si>
  <si>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</si>
  <si>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</si>
  <si>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</si>
  <si>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</si>
  <si>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</si>
  <si>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</si>
  <si>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</si>
  <si>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</si>
  <si>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</si>
  <si>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</si>
  <si>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</si>
  <si>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</si>
  <si>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</si>
  <si>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</si>
  <si>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</si>
  <si>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</si>
  <si>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</si>
  <si>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</si>
  <si>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</si>
  <si>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</si>
  <si>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</si>
  <si>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</si>
  <si>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</si>
  <si>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</si>
  <si>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</si>
  <si>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</si>
  <si>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</si>
  <si>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</si>
  <si>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</si>
  <si>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</si>
  <si>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</si>
  <si>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</si>
  <si>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</si>
  <si>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</si>
  <si>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</si>
  <si>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</si>
  <si>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</si>
  <si>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</si>
  <si>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</si>
  <si>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</si>
  <si>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</si>
  <si>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</si>
  <si>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</si>
  <si>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</si>
  <si>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</si>
  <si>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</si>
  <si>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</si>
  <si>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</si>
  <si>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</si>
  <si>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</si>
  <si>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</si>
  <si>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</si>
  <si>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</si>
  <si>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</si>
  <si>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</si>
  <si>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</si>
  <si>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</si>
  <si>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</si>
  <si>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</si>
  <si>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</si>
  <si>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</si>
  <si>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</si>
  <si>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</si>
  <si>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</si>
  <si>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</si>
  <si>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</si>
  <si>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</si>
  <si>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</si>
  <si>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</si>
  <si>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</si>
  <si>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</si>
  <si>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</si>
  <si>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</si>
  <si>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</si>
  <si>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</si>
  <si>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</si>
  <si>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</si>
  <si>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</si>
  <si>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</si>
  <si>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</si>
  <si>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</si>
  <si>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</si>
  <si>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</si>
  <si>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</si>
  <si>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</si>
  <si>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</si>
  <si>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</si>
  <si>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</si>
  <si>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</si>
  <si>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</si>
  <si>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</si>
  <si>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</si>
  <si>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</si>
  <si>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</si>
  <si>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</si>
  <si>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</si>
  <si>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</si>
  <si>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</si>
  <si>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</si>
  <si>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</si>
  <si>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</si>
  <si>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</si>
  <si>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</si>
  <si>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</si>
  <si>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</si>
  <si>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</si>
  <si>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</si>
  <si>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</si>
  <si>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</si>
  <si>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</si>
  <si>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</si>
  <si>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</si>
  <si>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</si>
  <si>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</si>
  <si>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</si>
  <si>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</si>
  <si>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</si>
  <si>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</si>
  <si>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</si>
  <si>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</si>
  <si>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</si>
  <si>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</si>
  <si>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</si>
  <si>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</si>
  <si>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</si>
  <si>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</si>
  <si>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</si>
  <si>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</si>
  <si>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</si>
  <si>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</si>
  <si>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</si>
  <si>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</si>
  <si>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</si>
  <si>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</si>
  <si>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</si>
  <si>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</si>
  <si>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</si>
  <si>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</si>
  <si>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</si>
  <si>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</si>
  <si>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</si>
  <si>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</si>
  <si>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</si>
  <si>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</si>
  <si>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</si>
  <si>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</si>
  <si>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</si>
  <si>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</si>
  <si>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</si>
  <si>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</si>
  <si>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</si>
  <si>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</si>
  <si>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</si>
  <si>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</si>
  <si>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</si>
  <si>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</si>
  <si>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</si>
  <si>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</si>
  <si>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</si>
  <si>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</si>
  <si>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</si>
  <si>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</si>
  <si>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</si>
  <si>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</si>
  <si>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</si>
  <si>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</si>
  <si>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</si>
  <si>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</si>
  <si>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</si>
  <si>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</si>
  <si>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</si>
  <si>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</si>
  <si>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</si>
  <si>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</si>
  <si>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</si>
  <si>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</si>
  <si>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</si>
  <si>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</si>
  <si>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</si>
  <si>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</si>
  <si>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</si>
  <si>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</si>
  <si>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</si>
  <si>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</si>
  <si>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</si>
  <si>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</si>
  <si>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</si>
  <si>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</si>
  <si>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</si>
  <si>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</si>
  <si>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</si>
  <si>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</si>
  <si>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</si>
  <si>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</si>
  <si>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</si>
  <si>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</si>
  <si>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</si>
  <si>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</si>
  <si>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</si>
  <si>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</si>
  <si>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</si>
  <si>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</si>
  <si>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</si>
  <si>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</si>
  <si>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</si>
  <si>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</si>
  <si>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</si>
  <si>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</si>
  <si>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</si>
  <si>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</si>
  <si>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</si>
  <si>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</si>
  <si>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</si>
  <si>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</si>
  <si>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</si>
  <si>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</si>
  <si>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</si>
  <si>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</si>
  <si>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</si>
  <si>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</si>
  <si>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</si>
  <si>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</si>
  <si>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</si>
  <si>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</si>
  <si>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</si>
  <si>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</si>
  <si>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</si>
  <si>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</si>
  <si>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</si>
  <si>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</si>
  <si>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</si>
  <si>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</si>
  <si>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</si>
  <si>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</si>
  <si>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</si>
  <si>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</si>
  <si>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</si>
  <si>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</si>
  <si>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</si>
  <si>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</si>
  <si>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</si>
  <si>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</si>
  <si>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</si>
  <si>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</si>
  <si>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</si>
  <si>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</si>
  <si>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</si>
  <si>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</si>
  <si>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</si>
  <si>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</si>
  <si>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</si>
  <si>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</si>
  <si>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</si>
  <si>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</si>
  <si>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</si>
  <si>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</si>
  <si>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</si>
  <si>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</si>
  <si>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</si>
  <si>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</si>
  <si>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</si>
  <si>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</si>
  <si>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</si>
  <si>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</si>
  <si>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</si>
  <si>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</si>
  <si>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</si>
  <si>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</si>
  <si>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</si>
  <si>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</si>
  <si>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</si>
  <si>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</si>
  <si>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</si>
  <si>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</si>
  <si>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</si>
  <si>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</si>
  <si>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</si>
  <si>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</si>
  <si>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</si>
  <si>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</si>
  <si>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</si>
  <si>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</si>
  <si>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</si>
  <si>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</si>
  <si>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</si>
  <si>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</si>
  <si>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</si>
  <si>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</si>
  <si>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</si>
  <si>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</si>
  <si>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</si>
  <si>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</si>
  <si>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</si>
  <si>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</si>
  <si>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</si>
  <si>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</si>
  <si>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</si>
  <si>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</si>
  <si>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</si>
  <si>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</si>
  <si>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</si>
  <si>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</si>
  <si>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</si>
  <si>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</si>
  <si>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</si>
  <si>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</si>
  <si>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</si>
  <si>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</si>
  <si>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</si>
  <si>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</si>
  <si>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</si>
  <si>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</si>
  <si>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</si>
  <si>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</si>
  <si>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</si>
  <si>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</si>
  <si>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</si>
  <si>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</si>
  <si>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</si>
  <si>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</si>
  <si>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</si>
  <si>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</si>
  <si>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</si>
  <si>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</si>
  <si>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</si>
  <si>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</si>
  <si>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</si>
  <si>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</si>
  <si>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</si>
  <si>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</si>
  <si>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</si>
  <si>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</si>
  <si>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</si>
  <si>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</si>
  <si>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</si>
  <si>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</si>
  <si>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</si>
  <si>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</si>
  <si>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</si>
  <si>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</si>
  <si>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</si>
  <si>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</si>
  <si>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</si>
  <si>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</si>
  <si>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</si>
  <si>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</si>
  <si>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</si>
  <si>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</si>
  <si>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</si>
  <si>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</si>
  <si>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</si>
  <si>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</si>
  <si>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</si>
  <si>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</si>
  <si>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</si>
  <si>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</si>
  <si>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</si>
  <si>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</si>
  <si>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</si>
  <si>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</si>
  <si>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</si>
  <si>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</si>
  <si>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</si>
  <si>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</si>
  <si>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</si>
  <si>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</si>
  <si>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</si>
  <si>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</si>
  <si>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</si>
  <si>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</si>
  <si>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</si>
  <si>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</si>
  <si>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</si>
  <si>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</si>
  <si>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</si>
  <si>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</si>
  <si>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</si>
  <si>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</si>
  <si>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</si>
  <si>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</si>
  <si>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</si>
  <si>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</si>
  <si>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</si>
  <si>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</si>
  <si>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</si>
  <si>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</si>
  <si>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</si>
  <si>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</si>
  <si>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</si>
  <si>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</si>
  <si>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</si>
  <si>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</si>
  <si>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</si>
  <si>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</si>
  <si>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</si>
  <si>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</si>
  <si>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</si>
  <si>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</si>
  <si>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</si>
  <si>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</si>
  <si>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</si>
  <si>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</si>
  <si>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</si>
  <si>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</si>
  <si>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</si>
  <si>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</si>
  <si>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</si>
  <si>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</si>
  <si>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</si>
  <si>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</si>
  <si>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</si>
  <si>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</si>
  <si>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</si>
  <si>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</si>
  <si>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</si>
  <si>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</si>
  <si>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</si>
  <si>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</si>
  <si>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</si>
  <si>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</si>
  <si>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</si>
  <si>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</si>
  <si>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</si>
  <si>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</si>
  <si>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</si>
  <si>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</si>
  <si>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</si>
  <si>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</si>
  <si>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</si>
  <si>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</si>
  <si>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</si>
  <si>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</si>
  <si>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</si>
  <si>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</si>
  <si>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</si>
  <si>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</si>
  <si>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</si>
  <si>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</si>
  <si>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</si>
  <si>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</si>
  <si>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</si>
  <si>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</si>
  <si>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</si>
  <si>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</si>
  <si>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</si>
  <si>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</si>
  <si>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</si>
  <si>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</si>
  <si>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</si>
  <si>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</si>
  <si>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</si>
  <si>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</si>
  <si>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</si>
  <si>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</si>
  <si>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</si>
  <si>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</si>
  <si>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</si>
  <si>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</si>
  <si>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</si>
  <si>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</si>
  <si>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</si>
  <si>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</si>
  <si>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</si>
  <si>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</si>
  <si>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</si>
  <si>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</si>
  <si>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</si>
  <si>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</si>
  <si>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</si>
  <si>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</si>
  <si>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</si>
  <si>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</si>
  <si>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</si>
  <si>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</si>
  <si>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</si>
  <si>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</si>
  <si>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</si>
  <si>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</si>
  <si>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</si>
  <si>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</si>
  <si>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</si>
  <si>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</si>
  <si>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</si>
  <si>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</si>
  <si>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</si>
  <si>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</si>
  <si>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</si>
  <si>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</si>
  <si>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</si>
  <si>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</si>
  <si>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</si>
  <si>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</si>
  <si>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</si>
  <si>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</si>
  <si>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</si>
  <si>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</si>
  <si>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</si>
  <si>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</si>
  <si>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</si>
  <si>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</si>
  <si>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</si>
  <si>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</si>
  <si>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</si>
  <si>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</si>
  <si>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</si>
  <si>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</si>
  <si>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</si>
  <si>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</si>
  <si>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</si>
  <si>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</si>
  <si>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</si>
  <si>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</si>
  <si>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</si>
  <si>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</si>
  <si>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</si>
  <si>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</si>
  <si>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</si>
  <si>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</si>
  <si>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</si>
  <si>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</si>
  <si>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</si>
  <si>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</si>
  <si>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</si>
  <si>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</si>
  <si>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</si>
  <si>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</si>
  <si>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</si>
  <si>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</si>
  <si>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</si>
  <si>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</si>
  <si>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</si>
  <si>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</si>
  <si>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</si>
  <si>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</si>
  <si>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</si>
  <si>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</si>
  <si>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</si>
  <si>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</si>
  <si>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</si>
  <si>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</si>
  <si>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</si>
  <si>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</si>
  <si>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</si>
  <si>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</si>
  <si>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</si>
  <si>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</si>
  <si>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</si>
  <si>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</si>
  <si>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</si>
  <si>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</si>
  <si>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</si>
  <si>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</si>
  <si>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</si>
  <si>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</si>
  <si>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</si>
  <si>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</si>
  <si>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</si>
  <si>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</si>
  <si>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</si>
  <si>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</si>
  <si>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</si>
  <si>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</si>
  <si>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</si>
  <si>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</si>
  <si>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</si>
  <si>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</si>
  <si>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</si>
  <si>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</si>
  <si>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</si>
  <si>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</si>
  <si>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</si>
  <si>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</si>
  <si>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</si>
  <si>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</si>
  <si>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</si>
  <si>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</si>
  <si>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</si>
  <si>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</si>
  <si>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</si>
  <si>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</si>
  <si>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</si>
  <si>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</si>
  <si>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</si>
  <si>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</si>
  <si>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</si>
  <si>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</si>
  <si>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</si>
  <si>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</si>
  <si>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</si>
  <si>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</si>
  <si>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</si>
  <si>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</si>
  <si>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</si>
  <si>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</si>
  <si>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</si>
  <si>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</si>
  <si>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</si>
  <si>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</si>
  <si>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</si>
  <si>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</si>
  <si>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</si>
  <si>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</si>
  <si>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</si>
  <si>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</si>
  <si>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</si>
  <si>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</si>
  <si>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</si>
  <si>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</si>
  <si>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</si>
  <si>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</si>
  <si>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</si>
  <si>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</si>
  <si>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</si>
  <si>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</si>
  <si>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</si>
  <si>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</si>
  <si>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</si>
  <si>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</si>
  <si>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</si>
  <si>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</si>
  <si>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</si>
  <si>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</si>
  <si>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</si>
  <si>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</si>
  <si>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</si>
  <si>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</si>
  <si>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</si>
  <si>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</si>
  <si>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</si>
  <si>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</si>
  <si>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</si>
  <si>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</si>
  <si>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</si>
  <si>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</si>
  <si>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</si>
  <si>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</si>
  <si>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</si>
  <si>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</si>
  <si>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</si>
  <si>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</si>
  <si>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</si>
  <si>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</si>
  <si>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</si>
  <si>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</si>
  <si>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</si>
  <si>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</si>
  <si>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</si>
  <si>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</si>
  <si>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</si>
  <si>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</si>
  <si>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</si>
  <si>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</si>
  <si>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</si>
  <si>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</si>
  <si>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</si>
  <si>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</si>
  <si>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</si>
  <si>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</si>
  <si>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</si>
  <si>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</si>
  <si>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</si>
  <si>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</si>
  <si>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</si>
  <si>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</si>
  <si>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</si>
  <si>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</si>
  <si>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</si>
  <si>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</si>
  <si>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</si>
  <si>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</si>
  <si>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</si>
  <si>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</si>
  <si>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</si>
  <si>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</si>
  <si>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</si>
  <si>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</si>
  <si>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</si>
  <si>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</si>
  <si>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</si>
  <si>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</si>
  <si>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</si>
  <si>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</si>
  <si>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</si>
  <si>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</si>
  <si>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</si>
  <si>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</si>
  <si>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</si>
  <si>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</si>
  <si>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</si>
  <si>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</si>
  <si>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</si>
  <si>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</si>
  <si>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</si>
  <si>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</si>
  <si>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</si>
  <si>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</si>
  <si>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</si>
  <si>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</si>
  <si>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</si>
  <si>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</si>
  <si>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</si>
  <si>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</si>
  <si>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</si>
  <si>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</si>
  <si>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</si>
  <si>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</si>
  <si>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</si>
  <si>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</si>
  <si>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</si>
  <si>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</si>
  <si>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</si>
  <si>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</si>
  <si>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</si>
  <si>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</si>
  <si>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</si>
  <si>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</si>
  <si>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</si>
  <si>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</si>
  <si>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</si>
  <si>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</si>
  <si>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</si>
  <si>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</si>
  <si>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</si>
  <si>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</si>
  <si>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</si>
  <si>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</si>
  <si>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</si>
  <si>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</si>
  <si>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</si>
  <si>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</si>
  <si>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</si>
  <si>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</si>
  <si>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</si>
  <si>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</si>
  <si>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</si>
  <si>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</si>
  <si>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</si>
  <si>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</si>
  <si>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</si>
  <si>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</si>
  <si>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</si>
  <si>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</si>
  <si>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</si>
  <si>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</si>
  <si>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</si>
  <si>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</si>
  <si>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</si>
  <si>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</si>
  <si>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</si>
  <si>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</si>
  <si>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</si>
  <si>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</si>
  <si>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</si>
  <si>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</si>
  <si>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</si>
  <si>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</si>
  <si>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</si>
  <si>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</si>
  <si>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</si>
  <si>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</si>
  <si>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</si>
  <si>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</si>
  <si>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</si>
  <si>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</si>
  <si>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</si>
  <si>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</si>
  <si>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</si>
  <si>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</si>
  <si>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</si>
  <si>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</si>
  <si>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</si>
  <si>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</si>
  <si>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</si>
  <si>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</si>
  <si>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</si>
  <si>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</si>
  <si>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</si>
  <si>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</si>
  <si>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</si>
  <si>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</si>
  <si>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</si>
  <si>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</si>
  <si>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</si>
  <si>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</si>
  <si>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</si>
  <si>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</si>
  <si>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</si>
  <si>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</si>
  <si>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</si>
  <si>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</si>
  <si>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</si>
  <si>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</si>
  <si>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</si>
  <si>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</si>
  <si>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</si>
  <si>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</si>
  <si>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</si>
  <si>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</si>
  <si>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</si>
  <si>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</si>
  <si>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</si>
  <si>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</si>
  <si>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</si>
  <si>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</si>
  <si>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</si>
  <si>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</si>
  <si>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</si>
  <si>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</si>
  <si>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</si>
  <si>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</si>
  <si>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</si>
  <si>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</si>
  <si>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</si>
  <si>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</si>
  <si>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</si>
  <si>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</si>
  <si>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</si>
  <si>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</si>
  <si>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</si>
  <si>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</si>
  <si>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</si>
  <si>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</si>
  <si>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</si>
  <si>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</si>
  <si>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</si>
  <si>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</si>
  <si>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</si>
  <si>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</si>
  <si>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</si>
  <si>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</si>
  <si>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</si>
  <si>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</si>
  <si>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</si>
  <si>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</si>
  <si>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</si>
  <si>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</si>
  <si>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</si>
  <si>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</si>
  <si>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</si>
  <si>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</si>
  <si>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</si>
  <si>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</si>
  <si>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</si>
  <si>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</si>
  <si>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</si>
  <si>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</si>
  <si>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</si>
  <si>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</si>
  <si>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</si>
  <si>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</si>
  <si>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</si>
  <si>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</si>
  <si>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</si>
  <si>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</si>
  <si>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</si>
  <si>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</si>
  <si>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</si>
  <si>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</si>
  <si>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</si>
  <si>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</si>
  <si>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</si>
  <si>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</si>
  <si>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</si>
  <si>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</si>
  <si>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</si>
  <si>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</si>
  <si>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</si>
  <si>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</si>
  <si>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</si>
  <si>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</si>
  <si>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</si>
  <si>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</si>
  <si>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</si>
  <si>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</si>
  <si>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</si>
  <si>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</si>
  <si>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</si>
  <si>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</si>
  <si>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</si>
  <si>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</si>
  <si>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</si>
  <si>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</si>
  <si>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</si>
  <si>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</si>
  <si>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</si>
  <si>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</si>
  <si>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</si>
  <si>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</si>
  <si>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</si>
  <si>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</si>
  <si>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</si>
  <si>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</si>
  <si>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</si>
  <si>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</si>
  <si>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</si>
  <si>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</si>
  <si>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</si>
  <si>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</si>
  <si>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</si>
  <si>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</si>
  <si>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</si>
  <si>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</si>
  <si>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</si>
  <si>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</si>
  <si>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</si>
  <si>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</si>
  <si>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</si>
  <si>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</si>
  <si>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</si>
  <si>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</si>
  <si>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</si>
  <si>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</si>
  <si>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</si>
  <si>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</si>
  <si>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</si>
  <si>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</si>
  <si>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</si>
  <si>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</si>
  <si>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</si>
  <si>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</si>
  <si>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</si>
  <si>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</si>
  <si>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</si>
  <si>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</si>
  <si>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</si>
  <si>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</si>
  <si>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</si>
  <si>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</si>
  <si>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</si>
  <si>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</si>
  <si>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</si>
  <si>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</si>
  <si>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</si>
  <si>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</si>
  <si>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</si>
  <si>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</si>
  <si>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</si>
  <si>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</si>
  <si>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</si>
  <si>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</si>
  <si>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</si>
  <si>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</si>
  <si>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</si>
  <si>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</si>
  <si>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</si>
  <si>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</si>
  <si>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</si>
  <si>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</si>
  <si>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</si>
  <si>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</si>
  <si>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</si>
  <si>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</si>
  <si>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</si>
  <si>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</si>
  <si>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</si>
  <si>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</si>
  <si>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</si>
  <si>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</si>
  <si>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</si>
  <si>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</si>
  <si>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</si>
  <si>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</si>
  <si>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</si>
  <si>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</si>
  <si>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</si>
  <si>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</si>
  <si>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</si>
  <si>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</si>
  <si>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</si>
  <si>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</si>
  <si>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</si>
  <si>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</si>
  <si>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</si>
  <si>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</si>
  <si>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</si>
  <si>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</si>
  <si>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</si>
  <si>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</si>
  <si>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</si>
  <si>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</si>
  <si>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</si>
  <si>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</si>
  <si>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</si>
  <si>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</si>
  <si>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</si>
  <si>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</si>
  <si>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</si>
  <si>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</si>
  <si>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</si>
  <si>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</si>
  <si>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</si>
  <si>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</si>
  <si>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</si>
  <si>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</si>
  <si>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</si>
  <si>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</si>
  <si>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</si>
  <si>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</si>
  <si>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</si>
  <si>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</si>
  <si>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</si>
  <si>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</si>
  <si>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</si>
  <si>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</si>
  <si>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</si>
  <si>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</si>
  <si>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</si>
  <si>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</si>
  <si>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</si>
  <si>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</si>
  <si>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</si>
  <si>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</si>
  <si>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</si>
  <si>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</si>
  <si>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</si>
  <si>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</si>
  <si>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</si>
  <si>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</si>
  <si>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</si>
  <si>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</si>
  <si>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</si>
  <si>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</si>
  <si>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</si>
  <si>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</si>
  <si>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</si>
  <si>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</si>
  <si>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</si>
  <si>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</si>
  <si>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</si>
  <si>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</si>
  <si>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</si>
  <si>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</si>
  <si>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</si>
  <si>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</si>
  <si>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</si>
  <si>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</si>
  <si>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</si>
  <si>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</si>
  <si>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</si>
  <si>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</si>
  <si>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</si>
  <si>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</si>
  <si>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</si>
  <si>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</si>
  <si>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</si>
  <si>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</si>
  <si>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</si>
  <si>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</si>
  <si>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</si>
  <si>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</si>
  <si>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</si>
  <si>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</si>
  <si>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</si>
  <si>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</si>
  <si>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</si>
  <si>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</si>
  <si>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</si>
  <si>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</si>
  <si>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</si>
  <si>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</si>
  <si>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</si>
  <si>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</si>
  <si>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</si>
  <si>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</si>
  <si>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</si>
  <si>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</si>
  <si>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</si>
  <si>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</si>
  <si>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</si>
  <si>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</si>
  <si>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</si>
  <si>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</si>
  <si>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</si>
  <si>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</si>
  <si>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</si>
  <si>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</si>
  <si>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</si>
  <si>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</si>
  <si>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</si>
  <si>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</si>
  <si>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</si>
  <si>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</si>
  <si>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</si>
  <si>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</si>
  <si>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</si>
  <si>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</si>
  <si>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</si>
  <si>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</si>
  <si>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</si>
  <si>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</si>
  <si>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</si>
  <si>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</si>
  <si>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</si>
  <si>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</si>
  <si>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</si>
  <si>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</si>
  <si>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</si>
  <si>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</si>
  <si>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</si>
  <si>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</si>
  <si>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</si>
  <si>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</si>
  <si>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</si>
  <si>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</si>
  <si>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</si>
  <si>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</si>
  <si>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</si>
  <si>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</si>
  <si>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</si>
  <si>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</si>
  <si>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</si>
  <si>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</si>
  <si>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</si>
  <si>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</si>
  <si>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</si>
  <si>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</si>
  <si>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</si>
  <si>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</si>
  <si>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</si>
  <si>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</si>
  <si>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</si>
  <si>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</si>
  <si>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</si>
  <si>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</si>
  <si>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</si>
  <si>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</si>
  <si>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</si>
  <si>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</si>
  <si>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</si>
  <si>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</si>
  <si>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</si>
  <si>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</si>
  <si>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</si>
  <si>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</si>
  <si>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</si>
  <si>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</si>
  <si>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</si>
  <si>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</si>
  <si>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</si>
  <si>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</si>
  <si>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</si>
  <si>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</si>
  <si>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</si>
  <si>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</si>
  <si>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</si>
  <si>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</si>
  <si>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</si>
  <si>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</si>
  <si>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</si>
  <si>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</si>
  <si>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</si>
  <si>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</si>
  <si>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</si>
  <si>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</si>
  <si>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</si>
  <si>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</si>
  <si>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</si>
  <si>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</si>
  <si>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</si>
  <si>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</si>
  <si>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</si>
  <si>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</si>
  <si>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</si>
  <si>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</si>
  <si>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</si>
  <si>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</si>
  <si>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</si>
  <si>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</si>
  <si>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</si>
  <si>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</si>
  <si>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</si>
  <si>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</si>
  <si>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</si>
  <si>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</si>
  <si>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</si>
  <si>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</si>
  <si>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</si>
  <si>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</si>
  <si>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</si>
  <si>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</si>
  <si>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</si>
  <si>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</si>
  <si>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</si>
  <si>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</si>
  <si>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</si>
  <si>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</si>
  <si>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</si>
  <si>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</si>
  <si>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</si>
  <si>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</si>
  <si>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</si>
  <si>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</si>
  <si>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</si>
  <si>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</si>
  <si>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</si>
  <si>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</si>
  <si>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</si>
  <si>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</si>
  <si>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</si>
  <si>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</si>
  <si>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</si>
  <si>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</si>
  <si>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</si>
  <si>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</si>
  <si>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</si>
  <si>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</si>
  <si>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</si>
  <si>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</si>
  <si>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</si>
  <si>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</si>
  <si>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</si>
  <si>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</si>
  <si>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</si>
  <si>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</si>
  <si>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</si>
  <si>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</si>
  <si>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</si>
  <si>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</si>
  <si>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</si>
  <si>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</si>
  <si>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</si>
  <si>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</si>
  <si>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</si>
  <si>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</si>
  <si>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</si>
  <si>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</si>
  <si>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</si>
  <si>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</si>
  <si>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</si>
  <si>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</si>
  <si>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</si>
  <si>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</si>
  <si>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</si>
  <si>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</si>
  <si>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</si>
  <si>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</si>
  <si>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</si>
  <si>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</si>
  <si>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</si>
  <si>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</si>
  <si>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</si>
  <si>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</si>
  <si>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</si>
  <si>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</si>
  <si>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</si>
  <si>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</si>
  <si>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</si>
  <si>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</si>
  <si>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</si>
  <si>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</si>
  <si>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</si>
  <si>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</si>
  <si>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</si>
  <si>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</si>
  <si>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</si>
  <si>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</si>
  <si>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</si>
  <si>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</si>
  <si>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</si>
  <si>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</si>
  <si>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</si>
  <si>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</si>
  <si>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</si>
  <si>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</si>
  <si>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</si>
  <si>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</si>
  <si>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</si>
  <si>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</si>
  <si>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</si>
  <si>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</si>
  <si>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</si>
  <si>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</si>
  <si>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</si>
  <si>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</si>
  <si>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</si>
  <si>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</si>
  <si>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</si>
  <si>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</si>
  <si>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</si>
  <si>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</si>
  <si>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</si>
  <si>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</si>
  <si>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</si>
  <si>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</si>
  <si>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</si>
  <si>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</si>
  <si>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</si>
  <si>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</si>
  <si>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</si>
  <si>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</si>
  <si>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</si>
  <si>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</si>
  <si>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</si>
  <si>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</si>
  <si>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</si>
  <si>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</si>
  <si>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</si>
  <si>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</si>
  <si>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</si>
  <si>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</si>
  <si>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</si>
  <si>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</si>
  <si>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</si>
  <si>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</si>
  <si>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</si>
  <si>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</si>
  <si>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</si>
  <si>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</si>
  <si>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</si>
  <si>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</si>
  <si>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</si>
  <si>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</si>
  <si>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</si>
  <si>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</si>
  <si>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</si>
  <si>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</si>
  <si>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</si>
  <si>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</si>
  <si>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</si>
  <si>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</si>
  <si>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</si>
  <si>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</si>
  <si>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</si>
  <si>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</si>
  <si>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</si>
  <si>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</si>
  <si>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</si>
  <si>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</si>
  <si>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</si>
  <si>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</si>
  <si>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</si>
  <si>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</si>
  <si>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</si>
  <si>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</si>
  <si>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</si>
  <si>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</si>
  <si>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</si>
  <si>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</si>
  <si>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</si>
  <si>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</si>
  <si>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</si>
  <si>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</si>
  <si>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</si>
  <si>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</si>
  <si>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</si>
  <si>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</si>
  <si>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</si>
  <si>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</si>
  <si>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</si>
  <si>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</si>
  <si>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</si>
  <si>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</si>
  <si>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</si>
  <si>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</si>
  <si>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</si>
  <si>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</si>
  <si>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</si>
  <si>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</si>
  <si>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</si>
  <si>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</si>
  <si>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</si>
  <si>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</si>
  <si>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</si>
  <si>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</si>
  <si>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</si>
  <si>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</si>
  <si>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</si>
  <si>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</si>
  <si>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</si>
  <si>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</si>
  <si>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</si>
  <si>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</si>
  <si>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</si>
  <si>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</si>
  <si>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</si>
  <si>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</si>
  <si>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</si>
  <si>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</si>
  <si>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</si>
  <si>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</si>
  <si>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</si>
  <si>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</si>
  <si>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</si>
  <si>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</si>
  <si>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</si>
  <si>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</si>
  <si>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</si>
  <si>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</si>
  <si>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</si>
  <si>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</si>
  <si>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</si>
  <si>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</si>
  <si>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</si>
  <si>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</si>
  <si>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</si>
  <si>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</si>
  <si>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</si>
  <si>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</si>
  <si>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</si>
  <si>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</si>
  <si>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</si>
  <si>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</si>
  <si>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</si>
  <si>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</si>
  <si>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</si>
  <si>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</si>
  <si>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</si>
  <si>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</si>
  <si>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</si>
  <si>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</si>
  <si>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</si>
  <si>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</si>
  <si>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</si>
  <si>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</si>
  <si>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</si>
  <si>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</si>
  <si>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</si>
  <si>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</si>
  <si>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</si>
  <si>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</si>
  <si>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</si>
  <si>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</si>
  <si>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</si>
  <si>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</si>
  <si>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</si>
  <si>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</si>
  <si>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</si>
  <si>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</si>
  <si>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</si>
  <si>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</si>
  <si>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</si>
  <si>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</si>
  <si>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</si>
  <si>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</si>
  <si>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</si>
  <si>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</si>
  <si>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</si>
  <si>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</si>
  <si>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</si>
  <si>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</si>
  <si>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</si>
  <si>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</si>
  <si>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</si>
  <si>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</si>
  <si>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</si>
  <si>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</si>
  <si>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</si>
  <si>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</si>
  <si>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</si>
  <si>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</si>
  <si>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</si>
  <si>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</si>
  <si>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</si>
  <si>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</si>
  <si>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</si>
  <si>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</si>
  <si>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</si>
  <si>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</si>
  <si>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</si>
  <si>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</si>
  <si>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</si>
  <si>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</si>
  <si>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</si>
  <si>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</si>
  <si>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</si>
  <si>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</si>
  <si>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</si>
  <si>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</si>
  <si>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</si>
  <si>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</si>
  <si>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</si>
  <si>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</si>
  <si>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</si>
  <si>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</si>
  <si>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</si>
  <si>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</si>
  <si>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</si>
  <si>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</si>
  <si>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</si>
  <si>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</si>
  <si>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</si>
  <si>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</si>
  <si>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</si>
  <si>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</si>
  <si>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</si>
  <si>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</si>
  <si>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</si>
  <si>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</si>
  <si>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</si>
  <si>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</si>
  <si>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</si>
  <si>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</si>
  <si>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</si>
  <si>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</si>
  <si>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</si>
  <si>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</si>
  <si>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</si>
  <si>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</si>
  <si>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</si>
  <si>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</si>
  <si>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</si>
  <si>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</si>
  <si>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</si>
  <si>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</si>
  <si>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</si>
  <si>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</si>
  <si>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</si>
  <si>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</si>
  <si>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</si>
  <si>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</si>
  <si>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</si>
  <si>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</si>
  <si>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</si>
  <si>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</si>
  <si>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</si>
  <si>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</si>
  <si>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</si>
  <si>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</si>
  <si>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</si>
  <si>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</si>
  <si>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</si>
  <si>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</si>
  <si>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</si>
  <si>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</si>
  <si>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</si>
  <si>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</si>
  <si>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</si>
  <si>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</si>
  <si>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</si>
  <si>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</si>
  <si>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</si>
  <si>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</si>
  <si>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</si>
  <si>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</si>
  <si>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</si>
  <si>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</si>
  <si>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</si>
  <si>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</si>
  <si>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</si>
  <si>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</si>
  <si>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</si>
  <si>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</si>
  <si>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</si>
  <si>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</si>
  <si>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</si>
  <si>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</si>
  <si>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</si>
  <si>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</si>
  <si>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</si>
  <si>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</si>
  <si>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</si>
  <si>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</si>
  <si>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</si>
  <si>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</si>
  <si>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</si>
  <si>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</si>
  <si>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</si>
  <si>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</si>
  <si>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</si>
  <si>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</si>
  <si>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</si>
  <si>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</si>
  <si>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</si>
  <si>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</si>
  <si>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</si>
  <si>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</si>
  <si>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</si>
  <si>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</si>
  <si>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</si>
  <si>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</si>
  <si>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</si>
  <si>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</si>
  <si>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</si>
  <si>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</si>
  <si>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</si>
  <si>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</si>
  <si>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</si>
  <si>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</si>
  <si>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</si>
  <si>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</si>
  <si>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</si>
  <si>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</si>
  <si>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</si>
  <si>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</si>
  <si>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</si>
  <si>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</si>
  <si>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</si>
  <si>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</si>
  <si>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</si>
  <si>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</si>
  <si>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</si>
  <si>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</si>
  <si>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</si>
  <si>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</si>
  <si>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</si>
  <si>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</si>
  <si>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</si>
  <si>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</si>
  <si>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</si>
  <si>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</si>
  <si>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</si>
  <si>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</si>
  <si>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</si>
  <si>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</si>
  <si>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</si>
  <si>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</si>
  <si>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</si>
  <si>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</si>
  <si>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</si>
  <si>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</si>
  <si>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</si>
  <si>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</si>
  <si>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</si>
  <si>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</si>
  <si>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</si>
  <si>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</si>
  <si>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</si>
  <si>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</si>
  <si>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</si>
  <si>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</si>
  <si>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</si>
  <si>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</si>
  <si>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</si>
  <si>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</si>
  <si>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</si>
  <si>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</si>
  <si>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</si>
  <si>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</si>
  <si>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</si>
  <si>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</si>
  <si>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</si>
  <si>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</si>
  <si>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</si>
  <si>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</si>
  <si>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</si>
  <si>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</si>
  <si>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</si>
  <si>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</si>
  <si>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</si>
  <si>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</si>
  <si>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</si>
  <si>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</si>
  <si>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</si>
  <si>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</si>
  <si>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</si>
  <si>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</si>
  <si>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</si>
  <si>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</si>
  <si>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</si>
  <si>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</si>
  <si>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</si>
  <si>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</si>
  <si>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</si>
  <si>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</si>
  <si>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</si>
  <si>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</si>
  <si>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</si>
  <si>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</si>
  <si>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</si>
  <si>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</si>
  <si>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</si>
  <si>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</si>
  <si>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</si>
  <si>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</si>
  <si>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</si>
  <si>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</si>
  <si>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</si>
  <si>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</si>
  <si>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</si>
  <si>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</si>
  <si>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</si>
  <si>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</si>
  <si>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</si>
  <si>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</si>
  <si>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</si>
  <si>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</si>
  <si>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</si>
  <si>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</si>
  <si>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</si>
  <si>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</si>
  <si>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</si>
  <si>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</si>
  <si>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</si>
  <si>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</si>
  <si>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</si>
  <si>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</si>
  <si>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</si>
  <si>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</si>
  <si>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</si>
  <si>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</si>
  <si>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</si>
  <si>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</si>
  <si>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</si>
  <si>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</si>
  <si>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</si>
  <si>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</si>
  <si>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</si>
  <si>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</si>
  <si>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</si>
  <si>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</si>
  <si>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</si>
  <si>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</si>
  <si>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</si>
  <si>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</si>
  <si>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</si>
  <si>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</si>
  <si>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</si>
  <si>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</si>
  <si>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</si>
  <si>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</si>
  <si>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</si>
  <si>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</si>
  <si>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</si>
  <si>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</si>
  <si>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</si>
  <si>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</si>
  <si>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</si>
  <si>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</si>
  <si>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</si>
  <si>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</si>
  <si>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</si>
  <si>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</si>
  <si>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</si>
  <si>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</si>
  <si>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</si>
  <si>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</si>
  <si>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</si>
  <si>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</si>
  <si>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</si>
  <si>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</si>
  <si>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</si>
  <si>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</si>
  <si>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</si>
  <si>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</si>
  <si>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</si>
  <si>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</si>
  <si>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</si>
  <si>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</si>
  <si>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</si>
  <si>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</si>
  <si>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</si>
  <si>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</si>
  <si>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</si>
  <si>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</si>
  <si>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</si>
  <si>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</si>
  <si>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</si>
  <si>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</si>
  <si>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</si>
  <si>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</si>
  <si>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</si>
  <si>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</si>
  <si>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</si>
  <si>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</si>
  <si>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</si>
  <si>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</si>
  <si>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</si>
  <si>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</si>
  <si>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</si>
  <si>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</si>
  <si>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</si>
  <si>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</si>
  <si>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</si>
  <si>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</si>
  <si>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</si>
  <si>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</si>
  <si>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</si>
  <si>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</si>
  <si>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</si>
  <si>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</si>
  <si>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</si>
  <si>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</si>
  <si>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</si>
  <si>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</si>
  <si>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</si>
  <si>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</si>
  <si>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</si>
  <si>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</si>
  <si>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</si>
  <si>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</si>
  <si>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</si>
  <si>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</si>
  <si>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</si>
  <si>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</si>
  <si>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</si>
  <si>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</si>
  <si>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</si>
  <si>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</si>
  <si>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</si>
  <si>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</si>
  <si>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</si>
  <si>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</si>
  <si>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</si>
  <si>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</si>
  <si>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</si>
  <si>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</si>
  <si>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</si>
  <si>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</si>
  <si>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</si>
  <si>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</si>
  <si>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</si>
  <si>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</si>
  <si>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</si>
  <si>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</si>
  <si>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</si>
  <si>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</si>
  <si>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</si>
  <si>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</si>
  <si>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</si>
  <si>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</si>
  <si>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</si>
  <si>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</si>
  <si>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</si>
  <si>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</si>
  <si>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</si>
  <si>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</si>
  <si>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</si>
  <si>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</si>
  <si>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</si>
  <si>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</si>
  <si>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</si>
  <si>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</si>
  <si>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</si>
  <si>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</si>
  <si>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</si>
  <si>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</si>
  <si>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</si>
  <si>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</si>
  <si>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</si>
  <si>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</si>
  <si>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</si>
  <si>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</si>
  <si>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</si>
  <si>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</si>
  <si>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</si>
  <si>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</si>
  <si>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</si>
  <si>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</si>
  <si>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</si>
  <si>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</si>
  <si>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</si>
  <si>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</si>
  <si>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</si>
  <si>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</si>
  <si>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</si>
  <si>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</si>
  <si>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</si>
  <si>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</si>
  <si>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</si>
  <si>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</si>
  <si>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</si>
  <si>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</si>
  <si>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</si>
  <si>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</si>
  <si>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</si>
  <si>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</si>
  <si>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</si>
  <si>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</si>
  <si>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</si>
  <si>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</si>
  <si>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</si>
  <si>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</si>
  <si>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</si>
  <si>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</si>
  <si>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</si>
  <si>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</si>
  <si>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</si>
  <si>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</si>
  <si>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</si>
  <si>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</si>
  <si>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</si>
  <si>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</si>
  <si>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</si>
  <si>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</si>
  <si>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</si>
  <si>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</si>
  <si>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</si>
  <si>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</si>
  <si>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</si>
  <si>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</si>
  <si>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</si>
  <si>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</si>
  <si>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</si>
  <si>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</si>
  <si>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</si>
  <si>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</si>
  <si>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</si>
  <si>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</si>
  <si>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</si>
  <si>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</si>
  <si>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</si>
  <si>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</si>
  <si>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</si>
  <si>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</si>
  <si>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</si>
  <si>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</si>
  <si>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</si>
  <si>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</si>
  <si>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</si>
  <si>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</si>
  <si>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</si>
  <si>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</si>
  <si>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</si>
  <si>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</si>
  <si>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</si>
  <si>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</si>
  <si>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</si>
  <si>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</si>
  <si>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</si>
  <si>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</si>
  <si>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</si>
  <si>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</si>
  <si>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</si>
  <si>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</si>
  <si>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</si>
  <si>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</si>
  <si>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</si>
  <si>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</si>
  <si>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</si>
  <si>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</si>
  <si>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</si>
  <si>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</si>
  <si>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</si>
  <si>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</si>
  <si>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</si>
  <si>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</si>
  <si>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</si>
  <si>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</si>
  <si>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</si>
  <si>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</si>
  <si>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</si>
  <si>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</si>
  <si>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</si>
  <si>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</si>
  <si>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</si>
  <si>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</si>
  <si>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</si>
  <si>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</si>
  <si>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</si>
  <si>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</si>
  <si>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</si>
  <si>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</si>
  <si>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</si>
  <si>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</si>
  <si>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</si>
  <si>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</si>
  <si>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</si>
  <si>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</si>
  <si>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</si>
  <si>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</si>
  <si>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</si>
  <si>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</si>
  <si>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</si>
  <si>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</si>
  <si>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</si>
  <si>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</si>
  <si>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</si>
  <si>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</si>
  <si>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</si>
  <si>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</si>
  <si>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</si>
  <si>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</si>
  <si>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</si>
  <si>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</si>
  <si>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</si>
  <si>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</si>
  <si>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</si>
  <si>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</si>
  <si>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</si>
  <si>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</si>
  <si>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</si>
  <si>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</si>
  <si>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</si>
  <si>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</si>
  <si>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</si>
  <si>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</si>
  <si>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</si>
  <si>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</si>
  <si>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</si>
  <si>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</si>
  <si>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</si>
  <si>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</si>
  <si>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</si>
  <si>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</si>
  <si>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</si>
  <si>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</si>
  <si>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</si>
  <si>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</si>
  <si>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</si>
  <si>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</si>
  <si>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</si>
  <si>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</si>
  <si>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</si>
  <si>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</si>
  <si>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</si>
  <si>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</si>
  <si>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</si>
  <si>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</si>
  <si>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</si>
  <si>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</si>
  <si>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</si>
  <si>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</si>
  <si>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</si>
  <si>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</si>
  <si>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</si>
  <si>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</si>
  <si>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</si>
  <si>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</si>
  <si>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</si>
  <si>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</si>
  <si>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</si>
  <si>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</si>
  <si>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</si>
  <si>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</si>
  <si>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</si>
  <si>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</si>
  <si>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</si>
  <si>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</si>
  <si>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</si>
  <si>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</si>
  <si>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</si>
  <si>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</si>
  <si>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</si>
  <si>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</si>
  <si>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</si>
  <si>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</si>
  <si>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</si>
  <si>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</si>
  <si>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</si>
  <si>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</si>
  <si>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</si>
  <si>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</si>
  <si>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</si>
  <si>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</si>
  <si>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</si>
  <si>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</si>
  <si>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</si>
  <si>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</si>
  <si>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</si>
  <si>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</si>
  <si>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</si>
  <si>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</si>
  <si>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</si>
  <si>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</si>
  <si>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</si>
  <si>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</si>
  <si>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</si>
  <si>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</si>
  <si>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</si>
  <si>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</si>
  <si>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</si>
  <si>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</si>
  <si>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</si>
  <si>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</si>
  <si>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</si>
  <si>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</si>
  <si>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</si>
  <si>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</si>
  <si>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</si>
  <si>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</si>
  <si>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</si>
  <si>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</si>
  <si>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</si>
  <si>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</si>
  <si>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</si>
  <si>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</si>
  <si>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</si>
  <si>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</si>
  <si>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</si>
  <si>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</si>
  <si>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</si>
  <si>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</si>
  <si>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</si>
  <si>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</si>
  <si>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</si>
  <si>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</si>
  <si>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</si>
  <si>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</si>
  <si>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</si>
  <si>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</si>
  <si>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</si>
  <si>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</si>
  <si>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</si>
  <si>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</si>
  <si>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</si>
  <si>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</si>
  <si>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</si>
  <si>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</si>
  <si>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</si>
  <si>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</si>
  <si>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</si>
  <si>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</si>
  <si>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</si>
  <si>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</si>
  <si>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</si>
  <si>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</si>
  <si>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</si>
  <si>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</si>
  <si>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</si>
  <si>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</si>
  <si>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</si>
  <si>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</si>
  <si>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</si>
  <si>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</si>
  <si>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</si>
  <si>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</si>
  <si>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</si>
  <si>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</si>
  <si>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</si>
  <si>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</si>
  <si>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</si>
  <si>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</si>
  <si>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</si>
  <si>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</si>
  <si>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</si>
  <si>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</si>
  <si>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</si>
  <si>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</si>
  <si>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</si>
  <si>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</si>
  <si>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</si>
  <si>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</si>
  <si>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</si>
  <si>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</si>
  <si>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</si>
  <si>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</si>
  <si>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</si>
  <si>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</si>
  <si>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</si>
  <si>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</si>
  <si>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</si>
  <si>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</si>
  <si>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</si>
  <si>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</si>
  <si>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</si>
  <si>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</si>
  <si>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</si>
  <si>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</si>
  <si>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</si>
  <si>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</si>
  <si>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</si>
  <si>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</si>
  <si>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</si>
  <si>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</si>
  <si>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</si>
  <si>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</si>
  <si>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</si>
  <si>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</si>
  <si>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</si>
  <si>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</si>
  <si>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</si>
  <si>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</si>
  <si>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</si>
  <si>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</si>
  <si>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</si>
  <si>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</si>
  <si>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</si>
  <si>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</si>
  <si>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</si>
  <si>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</si>
  <si>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</si>
  <si>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</si>
  <si>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</si>
  <si>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</si>
  <si>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</si>
  <si>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</si>
  <si>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</si>
  <si>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</si>
  <si>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</si>
  <si>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</si>
  <si>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</si>
  <si>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</si>
  <si>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</si>
  <si>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</si>
  <si>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</si>
  <si>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</si>
  <si>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</si>
  <si>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</si>
  <si>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</si>
  <si>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</si>
  <si>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</si>
  <si>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</si>
  <si>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</si>
  <si>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</si>
  <si>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</si>
  <si>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</si>
  <si>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</si>
  <si>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</si>
  <si>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</si>
  <si>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</si>
  <si>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</si>
  <si>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</si>
  <si>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</si>
  <si>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</si>
  <si>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</si>
  <si>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</si>
  <si>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</si>
  <si>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</si>
  <si>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</si>
  <si>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</si>
  <si>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</si>
  <si>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</si>
  <si>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</si>
  <si>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</si>
  <si>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</si>
  <si>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</si>
  <si>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</si>
  <si>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</si>
  <si>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</si>
  <si>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</si>
  <si>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</si>
  <si>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</si>
  <si>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</si>
  <si>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</si>
  <si>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</si>
  <si>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</si>
  <si>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</si>
  <si>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</si>
  <si>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</si>
  <si>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</si>
  <si>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</si>
  <si>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</si>
  <si>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</si>
  <si>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</si>
  <si>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</si>
  <si>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</si>
  <si>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</si>
  <si>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</si>
  <si>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</si>
  <si>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</si>
  <si>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</si>
  <si>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</si>
  <si>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</si>
  <si>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</si>
  <si>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</si>
  <si>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</si>
  <si>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</si>
  <si>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</si>
  <si>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</si>
  <si>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</si>
  <si>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</si>
  <si>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</si>
  <si>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</si>
  <si>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</si>
  <si>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</si>
  <si>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</si>
  <si>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</si>
  <si>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</si>
  <si>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</si>
  <si>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</si>
  <si>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</si>
  <si>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</si>
  <si>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</si>
  <si>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</si>
  <si>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</si>
  <si>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</si>
  <si>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</si>
  <si>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</si>
  <si>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</si>
  <si>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</si>
  <si>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</si>
  <si>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</si>
  <si>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</si>
  <si>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</si>
  <si>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</si>
  <si>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</si>
  <si>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</si>
  <si>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</si>
  <si>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</si>
  <si>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</si>
  <si>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</si>
  <si>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</si>
  <si>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</si>
  <si>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</si>
  <si>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</si>
  <si>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</si>
  <si>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</si>
  <si>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</si>
  <si>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</si>
  <si>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</si>
  <si>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</si>
  <si>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</si>
  <si>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</si>
  <si>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</si>
  <si>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</si>
  <si>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</si>
  <si>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</si>
  <si>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</si>
  <si>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</si>
  <si>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</si>
  <si>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</si>
  <si>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</si>
  <si>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</si>
  <si>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</si>
  <si>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</si>
  <si>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</si>
  <si>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</si>
  <si>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</si>
  <si>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</si>
  <si>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</si>
  <si>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</si>
  <si>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</si>
  <si>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</si>
  <si>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</si>
  <si>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</si>
  <si>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</si>
  <si>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</si>
  <si>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</si>
  <si>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</si>
  <si>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</si>
  <si>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</si>
  <si>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</si>
  <si>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</si>
  <si>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</si>
  <si>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</si>
  <si>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</si>
  <si>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</si>
  <si>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</si>
  <si>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</si>
  <si>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</si>
  <si>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</si>
  <si>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</si>
  <si>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</si>
  <si>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</si>
  <si>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</si>
  <si>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</si>
  <si>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</si>
  <si>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</si>
  <si>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</si>
  <si>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</si>
  <si>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</si>
  <si>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</si>
  <si>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</si>
  <si>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</si>
  <si>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</si>
  <si>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</si>
  <si>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</si>
  <si>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</si>
  <si>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</si>
  <si>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</si>
  <si>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</si>
  <si>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</si>
  <si>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</si>
  <si>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</si>
  <si>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</si>
  <si>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</si>
  <si>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</si>
  <si>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</si>
  <si>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</si>
  <si>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</si>
  <si>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</si>
  <si>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</si>
  <si>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</si>
  <si>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</si>
  <si>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</si>
  <si>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</si>
  <si>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</si>
  <si>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</si>
  <si>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</si>
  <si>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</si>
  <si>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</si>
  <si>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</si>
  <si>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</si>
  <si>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</si>
  <si>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</si>
  <si>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</si>
  <si>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</si>
  <si>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</si>
  <si>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</si>
  <si>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</si>
  <si>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</si>
  <si>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</si>
  <si>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</si>
  <si>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</si>
  <si>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</si>
  <si>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</si>
  <si>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</si>
  <si>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</si>
  <si>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</si>
  <si>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</si>
  <si>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</si>
  <si>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</si>
  <si>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</si>
  <si>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</si>
  <si>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</si>
  <si>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</si>
  <si>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</si>
  <si>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</si>
  <si>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</si>
  <si>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</si>
  <si>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</si>
  <si>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</si>
  <si>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</si>
  <si>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</si>
  <si>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</si>
  <si>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</si>
  <si>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</si>
  <si>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</si>
  <si>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</si>
  <si>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</si>
  <si>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</si>
  <si>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</si>
  <si>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</si>
  <si>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</si>
  <si>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</si>
  <si>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</si>
  <si>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</si>
  <si>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</si>
  <si>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</si>
  <si>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</si>
  <si>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</si>
  <si>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</si>
  <si>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</si>
  <si>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</si>
  <si>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</si>
  <si>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</si>
  <si>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</si>
  <si>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</si>
  <si>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</si>
  <si>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</si>
  <si>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</si>
  <si>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</si>
  <si>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</si>
  <si>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</si>
  <si>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</si>
  <si>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</si>
  <si>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</si>
  <si>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</si>
  <si>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</si>
  <si>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</si>
  <si>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</si>
  <si>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</si>
  <si>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</si>
  <si>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</si>
  <si>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</si>
  <si>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</si>
  <si>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</si>
  <si>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</si>
  <si>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</si>
  <si>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</si>
  <si>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</si>
  <si>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</si>
  <si>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</si>
  <si>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</si>
  <si>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</si>
  <si>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</si>
  <si>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</si>
  <si>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</si>
  <si>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</si>
  <si>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</si>
  <si>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</si>
  <si>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</si>
  <si>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</si>
  <si>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</si>
  <si>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</si>
  <si>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</si>
  <si>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</si>
  <si>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</si>
  <si>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</si>
  <si>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</si>
  <si>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</si>
  <si>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</si>
  <si>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</si>
  <si>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</si>
  <si>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</si>
  <si>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</si>
  <si>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</si>
  <si>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</si>
  <si>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</si>
  <si>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</si>
  <si>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</si>
  <si>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</si>
  <si>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</si>
  <si>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</si>
  <si>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</si>
  <si>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</si>
  <si>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</si>
  <si>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</si>
  <si>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</si>
  <si>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</si>
  <si>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</si>
  <si>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</si>
  <si>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</si>
  <si>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</si>
  <si>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</si>
  <si>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</si>
  <si>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</si>
  <si>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</si>
  <si>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</si>
  <si>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</si>
  <si>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</si>
  <si>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</si>
  <si>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</si>
  <si>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</si>
  <si>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</si>
  <si>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</si>
  <si>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</si>
  <si>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</si>
  <si>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</si>
  <si>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</si>
  <si>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</si>
  <si>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</si>
  <si>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</si>
  <si>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</si>
  <si>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</si>
  <si>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</si>
  <si>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</si>
  <si>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</si>
  <si>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</si>
  <si>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</si>
  <si>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</si>
  <si>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</si>
  <si>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</si>
  <si>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</si>
  <si>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</si>
  <si>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</si>
  <si>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</si>
  <si>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</si>
  <si>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</si>
  <si>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</si>
  <si>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</si>
  <si>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</si>
  <si>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</si>
  <si>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</si>
  <si>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</si>
  <si>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</si>
  <si>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</si>
  <si>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</si>
  <si>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</si>
  <si>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</si>
  <si>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</si>
  <si>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</si>
  <si>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</si>
  <si>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</si>
  <si>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</si>
  <si>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</si>
  <si>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</si>
  <si>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</si>
  <si>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</si>
  <si>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</si>
  <si>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</si>
  <si>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</si>
  <si>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</si>
  <si>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</si>
  <si>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</si>
  <si>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</si>
  <si>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</si>
  <si>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</si>
  <si>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</si>
  <si>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</si>
  <si>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</si>
  <si>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</si>
  <si>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</si>
  <si>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</si>
  <si>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</si>
  <si>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</si>
  <si>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</si>
  <si>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</si>
  <si>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</si>
  <si>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</si>
  <si>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</si>
  <si>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</si>
  <si>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</si>
  <si>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</si>
  <si>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</si>
  <si>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</si>
  <si>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</si>
  <si>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</si>
  <si>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</si>
  <si>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</si>
  <si>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</si>
  <si>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</si>
  <si>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</si>
  <si>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</si>
  <si>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</si>
  <si>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</si>
  <si>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</si>
  <si>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</si>
  <si>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</si>
  <si>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</si>
  <si>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</si>
  <si>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</si>
  <si>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</si>
  <si>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</si>
  <si>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</si>
  <si>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</si>
  <si>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</si>
  <si>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</si>
  <si>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</si>
  <si>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</si>
  <si>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</si>
  <si>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</si>
  <si>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</si>
  <si>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</si>
  <si>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</si>
  <si>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</si>
  <si>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</si>
  <si>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</si>
  <si>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</si>
  <si>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</si>
  <si>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</si>
  <si>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</si>
  <si>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</si>
  <si>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</si>
  <si>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</si>
  <si>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</si>
  <si>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</si>
  <si>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</si>
  <si>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</si>
  <si>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</si>
  <si>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</si>
  <si>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</si>
  <si>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</si>
  <si>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</si>
  <si>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</si>
  <si>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</si>
  <si>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</si>
  <si>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</si>
  <si>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</si>
  <si>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</si>
  <si>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</si>
  <si>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</si>
  <si>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</si>
  <si>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</si>
  <si>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</si>
  <si>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</si>
  <si>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</si>
  <si>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</si>
  <si>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</si>
  <si>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</si>
  <si>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</si>
  <si>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</si>
  <si>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</si>
  <si>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</si>
  <si>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</si>
  <si>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</si>
  <si>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</si>
  <si>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</si>
  <si>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</si>
  <si>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</si>
  <si>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</si>
  <si>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</si>
  <si>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</si>
  <si>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</si>
  <si>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</si>
  <si>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</si>
  <si>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</si>
  <si>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</si>
  <si>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</si>
  <si>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</si>
  <si>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</si>
  <si>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</si>
  <si>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</si>
  <si>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</si>
  <si>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</si>
  <si>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</si>
  <si>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</si>
  <si>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</si>
  <si>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</si>
  <si>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</si>
  <si>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</si>
  <si>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</si>
  <si>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</si>
  <si>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</si>
  <si>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</si>
  <si>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</si>
  <si>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</si>
  <si>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</si>
  <si>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</si>
  <si>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</si>
  <si>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</si>
  <si>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</si>
  <si>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</si>
  <si>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</si>
  <si>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</si>
  <si>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</si>
  <si>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</si>
  <si>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</si>
  <si>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</si>
  <si>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</si>
  <si>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</si>
  <si>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</si>
  <si>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</si>
  <si>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</si>
  <si>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</si>
  <si>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</si>
  <si>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</si>
  <si>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</si>
  <si>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</si>
  <si>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</si>
  <si>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</si>
  <si>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</si>
  <si>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</si>
  <si>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</si>
  <si>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</si>
  <si>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</si>
  <si>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</si>
  <si>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</si>
  <si>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</si>
  <si>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</si>
  <si>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</si>
  <si>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</si>
  <si>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</si>
  <si>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</si>
  <si>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</si>
  <si>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</si>
  <si>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</si>
  <si>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</si>
  <si>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</si>
  <si>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</si>
  <si>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</si>
  <si>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</si>
  <si>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</si>
  <si>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</si>
  <si>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</si>
  <si>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</si>
  <si>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</si>
  <si>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</si>
  <si>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</si>
  <si>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</si>
  <si>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</si>
  <si>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</si>
  <si>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</si>
  <si>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</si>
  <si>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</si>
  <si>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</si>
  <si>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</si>
  <si>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</si>
  <si>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</si>
  <si>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</si>
  <si>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</si>
  <si>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</si>
  <si>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</si>
  <si>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</si>
  <si>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</si>
  <si>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</si>
  <si>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</si>
  <si>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</si>
  <si>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</si>
  <si>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</si>
  <si>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</si>
  <si>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</si>
  <si>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</si>
  <si>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</si>
  <si>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</si>
  <si>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</si>
  <si>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</si>
  <si>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</si>
  <si>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</si>
  <si>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</si>
  <si>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</si>
  <si>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</si>
  <si>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</si>
  <si>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</si>
  <si>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</si>
  <si>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</si>
  <si>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</si>
  <si>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</si>
  <si>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</si>
  <si>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</si>
  <si>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</si>
  <si>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</si>
  <si>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</si>
  <si>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</si>
  <si>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</si>
  <si>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</si>
  <si>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</si>
  <si>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</si>
  <si>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</si>
  <si>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</si>
  <si>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</si>
  <si>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</si>
  <si>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</si>
  <si>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</si>
  <si>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</si>
  <si>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</si>
  <si>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</si>
  <si>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</si>
  <si>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</si>
  <si>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</si>
  <si>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</si>
  <si>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</si>
  <si>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</si>
  <si>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</si>
  <si>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</si>
  <si>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</si>
  <si>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</si>
  <si>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</si>
  <si>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</si>
  <si>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</si>
  <si>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</si>
  <si>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</si>
  <si>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</si>
  <si>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</si>
  <si>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</si>
  <si>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</si>
  <si>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</si>
  <si>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</si>
  <si>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</si>
  <si>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</si>
  <si>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</si>
  <si>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</si>
  <si>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</si>
  <si>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</si>
  <si>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</si>
  <si>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</si>
  <si>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</si>
  <si>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</si>
  <si>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</si>
  <si>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</si>
  <si>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</si>
  <si>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</si>
  <si>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</si>
  <si>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</si>
  <si>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</si>
  <si>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</si>
  <si>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</si>
  <si>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</si>
  <si>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</si>
  <si>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</si>
  <si>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</si>
  <si>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</si>
  <si>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</si>
  <si>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</si>
  <si>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</si>
  <si>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</si>
  <si>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</si>
  <si>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</si>
  <si>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</si>
  <si>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</si>
  <si>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</si>
  <si>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</si>
  <si>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</si>
  <si>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</si>
  <si>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</si>
  <si>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</si>
  <si>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</si>
  <si>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</si>
  <si>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</si>
  <si>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</si>
  <si>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</si>
  <si>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</si>
  <si>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</si>
  <si>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</si>
  <si>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</si>
  <si>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</si>
  <si>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</si>
  <si>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</si>
  <si>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</si>
  <si>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</si>
  <si>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</si>
  <si>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</si>
  <si>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</si>
  <si>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</si>
  <si>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</si>
  <si>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</si>
  <si>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</si>
  <si>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</si>
  <si>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</si>
  <si>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</si>
  <si>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</si>
  <si>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</si>
  <si>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</si>
  <si>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</si>
  <si>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</si>
  <si>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</si>
  <si>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</si>
  <si>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</si>
  <si>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</si>
  <si>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</si>
  <si>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</si>
  <si>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</si>
  <si>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</si>
  <si>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</si>
  <si>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</si>
  <si>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</si>
  <si>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</si>
  <si>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</si>
  <si>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</si>
  <si>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</si>
  <si>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</si>
  <si>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</si>
  <si>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</si>
  <si>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</si>
  <si>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</si>
  <si>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</si>
  <si>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</si>
  <si>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</si>
  <si>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</si>
  <si>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</si>
  <si>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</si>
  <si>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</si>
  <si>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</si>
  <si>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</si>
  <si>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</si>
  <si>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</si>
  <si>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</si>
  <si>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</si>
  <si>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</si>
  <si>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</si>
  <si>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</si>
  <si>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</si>
  <si>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</si>
  <si>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</si>
  <si>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</si>
  <si>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</si>
  <si>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</si>
  <si>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</si>
  <si>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</si>
  <si>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</si>
  <si>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</si>
  <si>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</si>
  <si>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</si>
  <si>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</si>
  <si>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</si>
  <si>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</si>
  <si>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</si>
  <si>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</si>
  <si>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</si>
  <si>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</si>
  <si>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</si>
  <si>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</si>
  <si>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</si>
  <si>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</si>
  <si>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</si>
  <si>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</si>
  <si>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</si>
  <si>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</si>
  <si>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</si>
  <si>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</si>
  <si>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</si>
  <si>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</si>
  <si>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</si>
  <si>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</si>
  <si>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</si>
  <si>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</si>
  <si>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</si>
  <si>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</si>
  <si>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</si>
  <si>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</si>
  <si>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</si>
  <si>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</si>
  <si>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</si>
  <si>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</si>
  <si>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</si>
  <si>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</si>
  <si>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</si>
  <si>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</si>
  <si>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</si>
  <si>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</si>
  <si>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</si>
  <si>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</si>
  <si>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</si>
  <si>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</si>
  <si>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</si>
  <si>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</si>
  <si>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</si>
  <si>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</si>
  <si>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</si>
  <si>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</si>
  <si>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</si>
  <si>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</si>
  <si>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</si>
  <si>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</si>
  <si>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</si>
  <si>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</si>
  <si>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</si>
  <si>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</si>
  <si>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</si>
  <si>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</si>
  <si>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</si>
  <si>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</si>
  <si>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</si>
  <si>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</si>
  <si>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</si>
  <si>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</si>
  <si>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</si>
  <si>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</si>
  <si>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</si>
  <si>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</si>
  <si>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</si>
  <si>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</si>
  <si>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</si>
  <si>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</si>
  <si>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</si>
  <si>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</si>
  <si>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</si>
  <si>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</si>
  <si>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</si>
  <si>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</si>
  <si>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</si>
  <si>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</si>
  <si>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</si>
  <si>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</si>
  <si>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</si>
  <si>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</si>
  <si>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</si>
  <si>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</si>
  <si>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</si>
  <si>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</si>
  <si>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</si>
  <si>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</si>
  <si>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</si>
  <si>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</si>
  <si>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</si>
  <si>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</si>
  <si>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</si>
  <si>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</si>
  <si>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</si>
  <si>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</si>
  <si>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</si>
  <si>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</si>
  <si>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</si>
  <si>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</si>
  <si>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</si>
  <si>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</si>
  <si>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</si>
  <si>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</si>
  <si>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</si>
  <si>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</si>
  <si>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</si>
  <si>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</si>
  <si>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</si>
  <si>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</si>
  <si>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</si>
  <si>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</si>
  <si>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</si>
  <si>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</si>
  <si>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</si>
  <si>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</si>
  <si>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</si>
  <si>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</si>
  <si>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</si>
  <si>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</si>
  <si>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</si>
  <si>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</si>
  <si>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</si>
  <si>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</si>
  <si>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</si>
  <si>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</si>
  <si>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</si>
  <si>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</si>
  <si>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</si>
  <si>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</si>
  <si>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</si>
  <si>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</si>
  <si>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</si>
  <si>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</si>
  <si>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</si>
  <si>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</si>
  <si>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</si>
  <si>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</si>
  <si>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</si>
  <si>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</si>
  <si>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</si>
  <si>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</si>
  <si>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</si>
  <si>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</si>
  <si>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</si>
  <si>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</si>
  <si>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</si>
  <si>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</si>
  <si>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</si>
  <si>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</si>
  <si>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</si>
  <si>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</si>
  <si>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</si>
  <si>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</si>
  <si>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</si>
  <si>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</si>
  <si>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</si>
  <si>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</si>
  <si>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</si>
  <si>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</si>
  <si>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</si>
  <si>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</si>
  <si>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</si>
  <si>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</si>
  <si>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</si>
  <si>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</si>
  <si>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</si>
  <si>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</si>
  <si>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</si>
  <si>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</si>
  <si>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</si>
  <si>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</si>
  <si>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</si>
  <si>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</si>
  <si>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</si>
  <si>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</si>
  <si>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</si>
  <si>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</si>
  <si>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</si>
  <si>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</si>
  <si>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</si>
  <si>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</si>
  <si>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</si>
  <si>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</si>
  <si>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</si>
  <si>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</si>
  <si>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</si>
  <si>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</si>
  <si>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</si>
  <si>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</si>
  <si>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</si>
  <si>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</si>
  <si>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</si>
  <si>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</si>
  <si>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</si>
  <si>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</si>
  <si>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</si>
  <si>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</si>
  <si>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</si>
  <si>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</si>
  <si>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</si>
  <si>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</si>
  <si>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</si>
  <si>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</si>
  <si>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</si>
  <si>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</si>
  <si>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</si>
  <si>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</si>
  <si>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</si>
  <si>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</si>
  <si>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</si>
  <si>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</si>
  <si>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</si>
  <si>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</si>
  <si>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</si>
  <si>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</si>
  <si>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</si>
  <si>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</si>
  <si>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</si>
  <si>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</si>
  <si>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</si>
  <si>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</si>
  <si>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</si>
  <si>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</si>
  <si>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</si>
  <si>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</si>
  <si>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</si>
  <si>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</si>
  <si>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</si>
  <si>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</si>
  <si>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</si>
  <si>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</si>
  <si>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</si>
  <si>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</si>
  <si>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</si>
  <si>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</si>
  <si>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</si>
  <si>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</si>
  <si>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</si>
  <si>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</si>
  <si>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</si>
  <si>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</si>
  <si>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</si>
  <si>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</si>
  <si>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</si>
  <si>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</si>
  <si>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</si>
  <si>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</si>
  <si>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</si>
  <si>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</si>
  <si>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</si>
  <si>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</si>
  <si>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</si>
  <si>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</si>
  <si>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</si>
  <si>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</si>
  <si>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</si>
  <si>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</si>
  <si>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</si>
  <si>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</si>
  <si>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</si>
  <si>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</si>
  <si>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</si>
  <si>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</si>
  <si>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</si>
  <si>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</si>
  <si>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</si>
  <si>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</si>
  <si>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</si>
  <si>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</si>
  <si>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</si>
  <si>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</si>
  <si>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</si>
  <si>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</si>
  <si>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</si>
  <si>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</si>
  <si>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</si>
  <si>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</si>
  <si>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</si>
  <si>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</si>
  <si>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</si>
  <si>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</si>
  <si>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</si>
  <si>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</si>
  <si>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</si>
  <si>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</si>
  <si>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</si>
  <si>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</si>
  <si>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</si>
  <si>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</si>
  <si>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</si>
  <si>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</si>
  <si>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</si>
  <si>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</si>
  <si>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</si>
  <si>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</si>
  <si>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</si>
  <si>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</si>
  <si>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</si>
  <si>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</si>
  <si>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</si>
  <si>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</si>
  <si>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</si>
  <si>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</si>
  <si>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</si>
  <si>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</si>
  <si>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</si>
  <si>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</si>
  <si>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</si>
  <si>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</si>
  <si>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</si>
  <si>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</si>
  <si>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</si>
  <si>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</si>
  <si>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</si>
  <si>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</si>
  <si>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</si>
  <si>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</si>
  <si>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</si>
  <si>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</si>
  <si>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</si>
  <si>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</si>
  <si>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</si>
  <si>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</si>
  <si>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</si>
  <si>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</si>
  <si>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</si>
  <si>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</si>
  <si>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</si>
  <si>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</si>
  <si>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</si>
  <si>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</si>
  <si>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</si>
  <si>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</si>
  <si>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</si>
  <si>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</si>
  <si>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</si>
  <si>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</si>
  <si>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</si>
  <si>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</si>
  <si>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</si>
  <si>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</si>
  <si>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</si>
  <si>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</si>
  <si>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</si>
  <si>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</si>
  <si>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</si>
  <si>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</si>
  <si>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</si>
  <si>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</si>
  <si>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</si>
  <si>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</si>
  <si>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</si>
  <si>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</si>
  <si>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</si>
  <si>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</si>
  <si>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</si>
  <si>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</si>
  <si>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</si>
  <si>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</si>
  <si>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</si>
  <si>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</si>
  <si>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</si>
  <si>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</si>
  <si>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</si>
  <si>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</si>
  <si>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</si>
  <si>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</si>
  <si>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</si>
  <si>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</si>
  <si>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</si>
  <si>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</si>
  <si>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</si>
  <si>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</si>
  <si>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</si>
  <si>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</si>
  <si>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</si>
  <si>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</si>
  <si>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</si>
  <si>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</si>
  <si>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</si>
  <si>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</si>
  <si>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</si>
  <si>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</si>
  <si>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</si>
  <si>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</si>
  <si>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</si>
  <si>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</si>
  <si>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</si>
  <si>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</si>
  <si>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</si>
  <si>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</si>
  <si>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</si>
  <si>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</si>
  <si>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</si>
  <si>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</si>
  <si>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</si>
  <si>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</si>
  <si>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</si>
  <si>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</si>
  <si>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</si>
  <si>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</si>
  <si>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</si>
  <si>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</si>
  <si>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</si>
  <si>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</si>
  <si>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</si>
  <si>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</si>
  <si>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</si>
  <si>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</si>
  <si>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</si>
  <si>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</si>
  <si>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</si>
  <si>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</si>
  <si>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</si>
  <si>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</si>
  <si>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</si>
  <si>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</si>
  <si>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</si>
  <si>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</si>
  <si>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</si>
  <si>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</si>
  <si>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</si>
  <si>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</si>
  <si>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</si>
  <si>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</si>
  <si>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</si>
  <si>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</si>
  <si>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</si>
  <si>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</si>
  <si>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</si>
  <si>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</si>
  <si>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</si>
  <si>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</si>
  <si>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</si>
  <si>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</si>
  <si>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</si>
  <si>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</si>
  <si>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</si>
  <si>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</si>
  <si>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</si>
  <si>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</si>
  <si>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</si>
  <si>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</si>
  <si>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</si>
  <si>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</si>
  <si>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</si>
  <si>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</si>
  <si>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</si>
  <si>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</si>
  <si>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</si>
  <si>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</si>
  <si>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</si>
  <si>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</si>
  <si>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</si>
  <si>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</si>
  <si>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</si>
  <si>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</si>
  <si>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</si>
  <si>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</si>
  <si>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</si>
  <si>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</si>
  <si>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</si>
  <si>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</si>
  <si>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</si>
  <si>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</si>
  <si>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</si>
  <si>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</si>
  <si>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</si>
  <si>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</si>
  <si>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</si>
  <si>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</si>
  <si>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</si>
  <si>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</si>
  <si>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</si>
  <si>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</si>
  <si>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</si>
  <si>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</si>
  <si>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</si>
  <si>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</si>
  <si>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</si>
  <si>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</si>
  <si>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</si>
  <si>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</si>
  <si>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</si>
  <si>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</si>
  <si>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</si>
  <si>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</si>
  <si>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</si>
  <si>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</si>
  <si>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</si>
  <si>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</si>
  <si>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</si>
  <si>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</si>
  <si>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</si>
  <si>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</si>
  <si>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</si>
  <si>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</si>
  <si>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</si>
  <si>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</si>
  <si>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</si>
  <si>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</si>
  <si>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</si>
  <si>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</si>
  <si>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</si>
  <si>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</si>
  <si>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</si>
  <si>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</si>
  <si>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</si>
  <si>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</si>
  <si>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</si>
  <si>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</si>
  <si>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</si>
  <si>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</si>
  <si>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</si>
  <si>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</si>
  <si>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</si>
  <si>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</si>
  <si>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</si>
  <si>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</si>
  <si>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</si>
  <si>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</si>
  <si>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</si>
  <si>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</si>
  <si>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</si>
  <si>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</si>
  <si>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</si>
  <si>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</si>
  <si>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</si>
  <si>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</si>
  <si>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</si>
  <si>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</si>
  <si>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</si>
  <si>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</si>
  <si>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</si>
  <si>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</si>
  <si>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</si>
  <si>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</si>
  <si>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</si>
  <si>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</si>
  <si>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</si>
  <si>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</si>
  <si>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</si>
  <si>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</si>
  <si>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</si>
  <si>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</si>
  <si>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</si>
  <si>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</si>
  <si>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</si>
  <si>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</si>
  <si>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</si>
  <si>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</si>
  <si>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</si>
  <si>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</si>
  <si>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</si>
  <si>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</si>
  <si>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</si>
  <si>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</si>
  <si>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</si>
  <si>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</si>
  <si>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</si>
  <si>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</si>
  <si>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</si>
  <si>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</si>
  <si>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</si>
  <si>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</si>
  <si>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</si>
  <si>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</si>
  <si>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</si>
  <si>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</si>
  <si>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</si>
  <si>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</si>
  <si>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</si>
  <si>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</si>
  <si>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</si>
  <si>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</si>
  <si>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</si>
  <si>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</si>
  <si>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</si>
  <si>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</si>
  <si>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</si>
  <si>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</si>
  <si>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</si>
  <si>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</si>
  <si>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</si>
  <si>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</si>
  <si>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</si>
  <si>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</si>
  <si>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</si>
  <si>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</si>
  <si>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</si>
  <si>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</si>
  <si>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</si>
  <si>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</si>
  <si>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</si>
  <si>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</si>
  <si>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</si>
  <si>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</si>
  <si>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</si>
  <si>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</si>
  <si>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</si>
  <si>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</si>
  <si>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</si>
  <si>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</si>
  <si>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</si>
  <si>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</si>
  <si>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</si>
  <si>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</si>
  <si>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</si>
  <si>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</si>
  <si>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</si>
  <si>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</si>
  <si>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</si>
  <si>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</si>
  <si>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</si>
  <si>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</si>
  <si>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</si>
  <si>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</si>
  <si>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</si>
  <si>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</si>
  <si>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</si>
  <si>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</si>
  <si>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</si>
  <si>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</si>
  <si>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</si>
  <si>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</si>
  <si>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</si>
  <si>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</si>
  <si>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</si>
  <si>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</si>
  <si>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</si>
  <si>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</si>
  <si>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</si>
  <si>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</si>
  <si>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</si>
  <si>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</si>
  <si>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</si>
  <si>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</si>
  <si>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</si>
  <si>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</si>
  <si>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</si>
  <si>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</si>
  <si>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</si>
  <si>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</si>
  <si>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</si>
  <si>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</si>
  <si>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</si>
  <si>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</si>
  <si>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</si>
  <si>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</si>
  <si>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</si>
  <si>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</si>
  <si>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</si>
  <si>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</si>
  <si>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</si>
  <si>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</si>
  <si>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</si>
  <si>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</si>
  <si>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</si>
  <si>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</si>
  <si>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</si>
  <si>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</si>
  <si>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</si>
  <si>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</si>
  <si>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</si>
  <si>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</si>
  <si>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</si>
  <si>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</si>
  <si>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</si>
  <si>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</si>
  <si>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</si>
  <si>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</si>
  <si>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</si>
  <si>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</si>
  <si>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</si>
  <si>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</si>
  <si>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</si>
  <si>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</si>
  <si>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</si>
  <si>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</si>
  <si>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</si>
  <si>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</si>
  <si>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</si>
  <si>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</si>
  <si>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</si>
  <si>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</si>
  <si>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</si>
  <si>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</si>
  <si>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</si>
  <si>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</si>
  <si>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</si>
  <si>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</si>
  <si>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</si>
  <si>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</si>
  <si>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</si>
  <si>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</si>
  <si>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</si>
  <si>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</si>
  <si>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</si>
  <si>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</si>
  <si>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</si>
  <si>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</si>
  <si>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</si>
  <si>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</si>
  <si>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</si>
  <si>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</si>
  <si>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</si>
  <si>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</si>
  <si>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</si>
  <si>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</si>
  <si>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</si>
  <si>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</si>
  <si>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</si>
  <si>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</si>
  <si>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</si>
  <si>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</si>
  <si>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</si>
  <si>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</si>
  <si>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</si>
  <si>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</si>
  <si>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</si>
  <si>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</si>
  <si>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</si>
  <si>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</si>
  <si>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</si>
  <si>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</si>
  <si>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</si>
  <si>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</si>
  <si>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</si>
  <si>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</si>
  <si>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</si>
  <si>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</si>
  <si>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</si>
  <si>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</si>
  <si>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</si>
  <si>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</si>
  <si>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</si>
  <si>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</si>
  <si>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</si>
  <si>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</si>
  <si>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</si>
  <si>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</si>
  <si>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</si>
  <si>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</si>
  <si>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</si>
  <si>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</si>
  <si>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</si>
  <si>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</si>
  <si>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</si>
  <si>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</si>
  <si>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</si>
  <si>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</si>
  <si>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</si>
  <si>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</si>
  <si>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</si>
  <si>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</si>
  <si>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</si>
  <si>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</si>
  <si>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</si>
  <si>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</si>
  <si>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</si>
  <si>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</si>
  <si>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</si>
  <si>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</si>
  <si>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</si>
  <si>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</si>
  <si>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</si>
  <si>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</si>
  <si>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</si>
  <si>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</si>
  <si>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</si>
  <si>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</si>
  <si>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</si>
  <si>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</si>
  <si>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</si>
  <si>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</si>
  <si>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</si>
  <si>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</si>
  <si>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</si>
  <si>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</si>
  <si>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</si>
  <si>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</si>
  <si>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</si>
  <si>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</si>
  <si>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</si>
  <si>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</si>
  <si>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</si>
  <si>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</si>
  <si>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</si>
  <si>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</si>
  <si>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</si>
  <si>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</si>
  <si>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</si>
  <si>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</si>
  <si>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</si>
  <si>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</si>
  <si>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</si>
  <si>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</si>
  <si>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</si>
  <si>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</si>
  <si>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</si>
  <si>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</si>
  <si>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</si>
  <si>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</si>
  <si>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</si>
  <si>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</si>
  <si>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</si>
  <si>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</si>
  <si>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</si>
  <si>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</si>
  <si>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</si>
  <si>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</si>
  <si>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</si>
  <si>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</si>
  <si>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</si>
  <si>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</si>
  <si>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</si>
  <si>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</si>
  <si>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</si>
  <si>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</si>
  <si>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</si>
  <si>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</si>
  <si>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</si>
  <si>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</si>
  <si>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</si>
  <si>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</si>
  <si>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</si>
  <si>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</si>
  <si>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</si>
  <si>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</si>
  <si>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</si>
  <si>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</si>
  <si>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</si>
  <si>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</si>
  <si>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</si>
  <si>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</si>
  <si>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</si>
  <si>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</si>
  <si>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</si>
  <si>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</si>
  <si>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</si>
  <si>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</si>
  <si>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</si>
  <si>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</si>
  <si>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</si>
  <si>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</si>
  <si>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</si>
  <si>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</si>
  <si>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</si>
  <si>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</si>
  <si>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</si>
  <si>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</si>
  <si>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</si>
  <si>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</si>
  <si>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</si>
  <si>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</si>
  <si>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</si>
  <si>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</si>
  <si>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</si>
  <si>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</si>
  <si>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</si>
  <si>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</si>
  <si>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</si>
  <si>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</si>
  <si>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</si>
  <si>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</si>
  <si>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</si>
  <si>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</si>
  <si>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</si>
  <si>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</si>
  <si>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</si>
  <si>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</si>
  <si>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</si>
  <si>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</si>
  <si>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</si>
  <si>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</si>
  <si>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</si>
  <si>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</si>
  <si>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</si>
  <si>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</si>
  <si>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</si>
  <si>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</si>
  <si>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</si>
  <si>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</si>
  <si>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</si>
  <si>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</si>
  <si>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</si>
  <si>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</si>
  <si>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</si>
  <si>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</si>
  <si>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</si>
  <si>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</si>
  <si>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</si>
  <si>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</si>
  <si>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</si>
  <si>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</si>
  <si>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</si>
  <si>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</si>
  <si>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</si>
  <si>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</si>
  <si>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</si>
  <si>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</si>
  <si>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</si>
  <si>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</si>
  <si>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</si>
  <si>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</si>
  <si>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</si>
  <si>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</si>
  <si>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</si>
  <si>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</si>
  <si>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</si>
  <si>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</si>
  <si>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</si>
  <si>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</si>
  <si>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</si>
  <si>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</si>
  <si>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</si>
  <si>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</si>
  <si>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</si>
  <si>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</si>
  <si>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</si>
  <si>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</si>
  <si>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</si>
  <si>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</si>
  <si>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</si>
  <si>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</si>
  <si>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</si>
  <si>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</si>
  <si>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</si>
  <si>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</si>
  <si>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</si>
  <si>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</si>
  <si>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</si>
  <si>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</si>
  <si>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</si>
  <si>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</si>
  <si>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</si>
  <si>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</si>
  <si>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</si>
  <si>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</si>
  <si>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</si>
  <si>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</si>
  <si>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</si>
  <si>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</si>
  <si>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</si>
  <si>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</si>
  <si>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</si>
  <si>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</si>
  <si>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</si>
  <si>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</si>
  <si>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</si>
  <si>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</si>
  <si>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</si>
  <si>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</si>
  <si>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</si>
  <si>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</si>
  <si>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</si>
  <si>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</si>
  <si>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</si>
  <si>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</si>
  <si>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</si>
  <si>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</si>
  <si>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</si>
  <si>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</si>
  <si>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</si>
  <si>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</si>
  <si>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</si>
  <si>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</si>
  <si>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</si>
  <si>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</si>
  <si>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</si>
  <si>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</si>
  <si>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</si>
  <si>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</si>
  <si>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</si>
  <si>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</si>
  <si>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</si>
  <si>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</si>
  <si>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</si>
  <si>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</si>
  <si>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</si>
  <si>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</si>
  <si>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</si>
  <si>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</si>
  <si>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</si>
  <si>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</si>
  <si>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</si>
  <si>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</si>
  <si>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</si>
  <si>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</si>
  <si>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</si>
  <si>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</si>
  <si>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</si>
  <si>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</si>
  <si>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</si>
  <si>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</si>
  <si>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</si>
  <si>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</si>
  <si>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</si>
  <si>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</si>
  <si>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</si>
  <si>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</si>
  <si>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</si>
  <si>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</si>
  <si>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</si>
  <si>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</si>
  <si>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</si>
  <si>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</si>
  <si>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</si>
  <si>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</si>
  <si>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</si>
  <si>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</si>
  <si>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</si>
  <si>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</si>
  <si>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</si>
  <si>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</si>
  <si>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</si>
  <si>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</si>
  <si>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</si>
  <si>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</si>
  <si>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</si>
  <si>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</si>
  <si>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</si>
  <si>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</si>
  <si>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</si>
  <si>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</si>
  <si>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</si>
  <si>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</si>
  <si>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</si>
  <si>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</si>
  <si>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</si>
  <si>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</si>
  <si>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</si>
  <si>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</si>
  <si>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</si>
  <si>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</si>
  <si>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</si>
  <si>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</si>
  <si>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</si>
  <si>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</si>
  <si>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</si>
  <si>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</si>
  <si>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</si>
  <si>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</si>
  <si>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</si>
  <si>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</si>
  <si>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</si>
  <si>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</si>
  <si>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</si>
  <si>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</si>
  <si>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</si>
  <si>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</si>
  <si>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</si>
  <si>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</si>
  <si>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</si>
  <si>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</si>
  <si>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</si>
  <si>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</si>
  <si>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</si>
  <si>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</si>
  <si>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</si>
  <si>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</si>
  <si>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</si>
  <si>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</si>
  <si>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</si>
  <si>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</si>
  <si>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</si>
  <si>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</si>
  <si>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</si>
  <si>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</si>
  <si>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</si>
  <si>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</si>
  <si>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</si>
  <si>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</si>
  <si>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</si>
  <si>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</si>
  <si>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</si>
  <si>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</si>
  <si>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</si>
  <si>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</si>
  <si>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</si>
  <si>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</si>
  <si>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</si>
  <si>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</si>
  <si>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</si>
  <si>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</si>
  <si>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</si>
  <si>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</si>
  <si>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</si>
  <si>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</si>
  <si>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</si>
  <si>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</si>
  <si>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</si>
  <si>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</si>
  <si>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</si>
  <si>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</si>
  <si>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</si>
  <si>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</si>
  <si>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</si>
  <si>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</si>
  <si>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</si>
  <si>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</si>
  <si>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</si>
  <si>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</si>
  <si>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</si>
  <si>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</si>
  <si>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</si>
  <si>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</si>
  <si>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</si>
  <si>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</si>
  <si>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</si>
  <si>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</si>
  <si>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</si>
  <si>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</si>
  <si>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</si>
  <si>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</si>
  <si>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</si>
  <si>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</si>
  <si>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</si>
  <si>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</si>
  <si>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</si>
  <si>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</si>
  <si>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</si>
  <si>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</si>
  <si>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</si>
  <si>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</si>
  <si>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</si>
  <si>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</si>
  <si>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</si>
  <si>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</si>
  <si>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</si>
  <si>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</si>
  <si>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</si>
  <si>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</si>
  <si>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</si>
  <si>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</si>
  <si>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</si>
  <si>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</si>
  <si>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</si>
  <si>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</si>
  <si>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</si>
  <si>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</si>
  <si>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</si>
  <si>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</si>
  <si>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</si>
  <si>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</si>
  <si>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</si>
  <si>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</si>
  <si>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</si>
  <si>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</si>
  <si>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</si>
  <si>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</si>
  <si>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</si>
  <si>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</si>
  <si>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</si>
  <si>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</si>
  <si>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</si>
  <si>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</si>
  <si>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</si>
  <si>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</si>
  <si>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</si>
  <si>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</si>
  <si>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</si>
  <si>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</si>
  <si>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</si>
  <si>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</si>
  <si>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</si>
  <si>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</si>
  <si>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</si>
  <si>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</si>
  <si>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</si>
  <si>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</si>
  <si>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</si>
  <si>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</si>
  <si>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</si>
  <si>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</si>
  <si>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</si>
  <si>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</si>
  <si>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</si>
  <si>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</si>
  <si>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</si>
  <si>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</si>
  <si>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</si>
  <si>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</si>
  <si>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</si>
  <si>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</si>
  <si>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</si>
  <si>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</si>
  <si>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</si>
  <si>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</si>
  <si>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</si>
  <si>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</si>
  <si>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</si>
  <si>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</si>
  <si>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</si>
  <si>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</si>
  <si>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</si>
  <si>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</si>
  <si>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</si>
  <si>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</si>
  <si>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</si>
  <si>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</si>
  <si>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</si>
  <si>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</si>
  <si>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</si>
  <si>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</si>
  <si>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</si>
  <si>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</si>
  <si>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</si>
  <si>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</si>
  <si>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</si>
  <si>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</si>
  <si>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</si>
  <si>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</si>
  <si>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</si>
  <si>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</si>
  <si>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</si>
  <si>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</si>
  <si>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</si>
  <si>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</si>
  <si>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</si>
  <si>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</si>
  <si>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</si>
  <si>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</si>
  <si>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</si>
  <si>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</si>
  <si>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</si>
  <si>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</si>
  <si>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</si>
  <si>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</si>
  <si>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</si>
  <si>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</si>
  <si>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</si>
  <si>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</si>
  <si>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</si>
  <si>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</si>
  <si>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</si>
  <si>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</si>
  <si>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</si>
  <si>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</si>
  <si>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</si>
  <si>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</si>
  <si>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</si>
  <si>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</si>
  <si>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</si>
  <si>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</si>
  <si>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</si>
  <si>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</si>
  <si>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</si>
  <si>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</si>
  <si>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</si>
  <si>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</si>
  <si>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</si>
  <si>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</si>
  <si>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</si>
  <si>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</si>
  <si>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</si>
  <si>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</si>
  <si>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</si>
  <si>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</si>
  <si>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</si>
  <si>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</si>
  <si>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</si>
  <si>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</si>
  <si>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</si>
  <si>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</si>
  <si>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</si>
  <si>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</si>
  <si>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</si>
  <si>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</si>
  <si>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</si>
  <si>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</si>
  <si>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</si>
  <si>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</si>
  <si>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</si>
  <si>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</si>
  <si>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</si>
  <si>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</si>
  <si>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</si>
  <si>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</si>
  <si>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</si>
  <si>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</si>
  <si>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</si>
  <si>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</si>
  <si>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</si>
  <si>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</si>
  <si>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</si>
  <si>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</si>
  <si>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</si>
  <si>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</si>
  <si>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</si>
  <si>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</si>
  <si>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</si>
  <si>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</si>
  <si>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</si>
  <si>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</si>
  <si>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</si>
  <si>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</si>
  <si>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</si>
  <si>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</si>
  <si>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</si>
  <si>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</si>
  <si>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</si>
  <si>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</si>
  <si>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</si>
  <si>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</si>
  <si>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</si>
  <si>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</si>
  <si>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</si>
  <si>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</si>
  <si>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</si>
  <si>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</si>
  <si>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</si>
  <si>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</si>
  <si>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</si>
  <si>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</si>
  <si>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</si>
  <si>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</si>
  <si>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</si>
  <si>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</si>
  <si>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</si>
  <si>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</si>
  <si>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</si>
  <si>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</si>
  <si>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</si>
  <si>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</si>
  <si>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</si>
  <si>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</si>
  <si>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</si>
  <si>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</si>
  <si>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</si>
  <si>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</si>
  <si>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</si>
  <si>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</si>
  <si>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</si>
  <si>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</si>
  <si>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</si>
  <si>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</si>
  <si>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</si>
  <si>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</si>
  <si>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</si>
  <si>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</si>
  <si>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</si>
  <si>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</si>
  <si>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</si>
  <si>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</si>
  <si>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</si>
  <si>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</si>
  <si>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</si>
  <si>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</si>
  <si>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</si>
  <si>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</si>
  <si>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</si>
  <si>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</si>
  <si>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</si>
  <si>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</si>
  <si>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</si>
  <si>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</si>
  <si>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</si>
  <si>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</si>
  <si>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</si>
  <si>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</si>
  <si>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</si>
  <si>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</si>
  <si>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</si>
  <si>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</si>
  <si>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</si>
  <si>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</si>
  <si>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</si>
  <si>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</si>
  <si>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</si>
  <si>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</si>
  <si>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</si>
  <si>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</si>
  <si>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</si>
  <si>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</si>
  <si>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</si>
  <si>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</si>
  <si>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</si>
  <si>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</si>
  <si>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</si>
  <si>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</si>
  <si>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</si>
  <si>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</si>
  <si>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</si>
  <si>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</si>
  <si>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</si>
  <si>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</si>
  <si>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</si>
  <si>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</si>
  <si>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</si>
  <si>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</si>
  <si>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</si>
  <si>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</si>
  <si>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</si>
  <si>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</si>
  <si>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</si>
  <si>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</si>
  <si>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</si>
  <si>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</si>
  <si>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</si>
  <si>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</si>
  <si>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</si>
  <si>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</si>
  <si>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</si>
  <si>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</si>
  <si>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</si>
  <si>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</si>
  <si>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</si>
  <si>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</si>
  <si>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</si>
  <si>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</si>
  <si>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</si>
  <si>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</si>
  <si>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</si>
  <si>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</si>
  <si>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</si>
  <si>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</si>
  <si>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</si>
  <si>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</si>
  <si>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</si>
  <si>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</si>
  <si>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</si>
  <si>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</si>
  <si>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</si>
  <si>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</si>
  <si>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</si>
  <si>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</si>
  <si>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</si>
  <si>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</si>
  <si>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</si>
  <si>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</si>
  <si>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</si>
  <si>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</si>
  <si>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</si>
  <si>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</si>
  <si>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</si>
  <si>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</si>
  <si>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</si>
  <si>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</si>
  <si>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</si>
  <si>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</si>
  <si>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</si>
  <si>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</si>
  <si>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</si>
  <si>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</si>
  <si>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</si>
  <si>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</si>
  <si>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</si>
  <si>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</si>
  <si>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</si>
  <si>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</si>
  <si>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</si>
  <si>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</si>
  <si>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</si>
  <si>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</si>
  <si>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</si>
  <si>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</si>
  <si>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</si>
  <si>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</si>
  <si>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</si>
  <si>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</si>
  <si>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</si>
  <si>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</si>
  <si>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</si>
  <si>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</si>
  <si>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</si>
  <si>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</si>
  <si>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</si>
  <si>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</si>
  <si>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</si>
  <si>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</si>
  <si>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</si>
  <si>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</si>
  <si>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</si>
  <si>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</si>
  <si>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</si>
  <si>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</si>
  <si>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</si>
  <si>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</si>
  <si>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</si>
  <si>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</si>
  <si>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</si>
  <si>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</si>
  <si>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</si>
  <si>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</si>
  <si>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</si>
  <si>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</si>
  <si>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</si>
  <si>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</si>
  <si>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</si>
  <si>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</si>
  <si>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</si>
  <si>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</si>
  <si>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</si>
  <si>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</si>
  <si>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</si>
  <si>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</si>
  <si>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</si>
  <si>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</si>
  <si>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</si>
  <si>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</si>
  <si>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</si>
  <si>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</si>
  <si>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</si>
  <si>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</si>
  <si>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</si>
  <si>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</si>
  <si>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</si>
  <si>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</si>
  <si>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</si>
  <si>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</si>
  <si>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</si>
  <si>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</si>
  <si>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</si>
  <si>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</si>
  <si>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</si>
  <si>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</si>
  <si>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</si>
  <si>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</si>
  <si>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</si>
  <si>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</si>
  <si>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</si>
  <si>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</si>
  <si>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</si>
  <si>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</si>
  <si>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</si>
  <si>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</si>
  <si>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</si>
  <si>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</si>
  <si>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</si>
  <si>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</si>
  <si>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</si>
  <si>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</si>
  <si>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</si>
  <si>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</si>
  <si>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</si>
  <si>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</si>
  <si>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</si>
  <si>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</si>
  <si>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</si>
  <si>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</si>
  <si>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</si>
  <si>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</si>
  <si>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</si>
  <si>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</si>
  <si>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</si>
  <si>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</si>
  <si>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</si>
  <si>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</si>
  <si>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</si>
  <si>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</si>
  <si>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</si>
  <si>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</si>
  <si>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</si>
  <si>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</si>
  <si>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</si>
  <si>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</si>
  <si>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</si>
  <si>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</si>
  <si>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</si>
  <si>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</si>
  <si>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</si>
  <si>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</si>
  <si>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</si>
  <si>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</si>
  <si>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</si>
  <si>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</si>
  <si>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</si>
  <si>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</si>
  <si>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</si>
  <si>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</si>
  <si>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</si>
  <si>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</si>
  <si>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</si>
  <si>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</si>
  <si>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</si>
  <si>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</si>
  <si>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</si>
  <si>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</si>
  <si>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</si>
  <si>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</si>
  <si>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</si>
  <si>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</si>
  <si>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</si>
  <si>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</si>
  <si>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</si>
  <si>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</si>
  <si>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</si>
  <si>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</si>
  <si>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</si>
  <si>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</si>
  <si>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</si>
  <si>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</si>
  <si>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</si>
  <si>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</si>
  <si>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</si>
  <si>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</si>
  <si>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</si>
  <si>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</si>
  <si>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</si>
  <si>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</si>
  <si>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</si>
  <si>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</si>
  <si>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</si>
  <si>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</si>
  <si>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</si>
  <si>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</si>
  <si>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</si>
  <si>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</si>
  <si>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</si>
  <si>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</si>
  <si>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</si>
  <si>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</si>
  <si>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</si>
  <si>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</si>
  <si>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</si>
  <si>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</si>
  <si>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</si>
  <si>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</si>
  <si>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</si>
  <si>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</si>
  <si>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</si>
  <si>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</si>
  <si>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</si>
  <si>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</si>
  <si>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</si>
  <si>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</si>
  <si>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</si>
  <si>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</si>
  <si>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</si>
  <si>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</si>
  <si>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</si>
  <si>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</si>
  <si>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</si>
  <si>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</si>
  <si>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</si>
  <si>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</si>
  <si>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</si>
  <si>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</si>
  <si>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</si>
  <si>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</si>
  <si>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</si>
  <si>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</si>
  <si>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</si>
  <si>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</si>
  <si>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</si>
  <si>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</si>
  <si>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</si>
  <si>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</si>
  <si>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</si>
  <si>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</si>
  <si>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</si>
  <si>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</si>
  <si>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</si>
  <si>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</si>
  <si>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</si>
  <si>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</si>
  <si>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</si>
  <si>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</si>
  <si>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</si>
  <si>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</si>
  <si>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</si>
  <si>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</si>
  <si>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</si>
  <si>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</si>
  <si>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</si>
  <si>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</si>
  <si>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</si>
  <si>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</si>
  <si>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</si>
  <si>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</si>
  <si>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</si>
  <si>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</si>
  <si>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</si>
  <si>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</si>
  <si>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</si>
  <si>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</si>
  <si>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</si>
  <si>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</si>
  <si>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</si>
  <si>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</si>
  <si>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</si>
  <si>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</si>
  <si>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</si>
  <si>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</si>
  <si>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</si>
  <si>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</si>
  <si>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</si>
  <si>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</si>
  <si>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</si>
  <si>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</si>
  <si>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</si>
  <si>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</si>
  <si>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</si>
  <si>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</si>
  <si>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</si>
  <si>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</si>
  <si>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</si>
  <si>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</si>
  <si>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</si>
  <si>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</si>
  <si>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</si>
  <si>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</si>
  <si>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</si>
  <si>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</si>
  <si>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</si>
  <si>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</si>
  <si>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</si>
  <si>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</si>
  <si>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</si>
  <si>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</si>
  <si>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</si>
  <si>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</si>
  <si>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</si>
  <si>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</si>
  <si>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</si>
  <si>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</si>
  <si>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</si>
  <si>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</si>
  <si>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</si>
  <si>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</si>
  <si>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</si>
  <si>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</si>
  <si>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</si>
  <si>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</si>
  <si>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</si>
  <si>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</si>
  <si>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</si>
  <si>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</si>
  <si>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</si>
  <si>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</si>
  <si>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</si>
  <si>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</si>
  <si>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</si>
  <si>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</si>
  <si>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</si>
  <si>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</si>
  <si>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</si>
  <si>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</si>
  <si>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</si>
  <si>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</si>
  <si>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</si>
  <si>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</si>
  <si>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</si>
  <si>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</si>
  <si>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</si>
  <si>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</si>
  <si>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</si>
  <si>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</si>
  <si>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</si>
  <si>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</si>
  <si>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</si>
  <si>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</si>
  <si>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</si>
  <si>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</si>
  <si>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</si>
  <si>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</si>
  <si>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</si>
  <si>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</si>
  <si>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</si>
  <si>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</si>
  <si>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</si>
  <si>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</si>
  <si>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</si>
  <si>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</si>
  <si>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</si>
  <si>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</si>
  <si>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</si>
  <si>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</si>
  <si>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</si>
  <si>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</si>
  <si>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</si>
  <si>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</si>
  <si>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</si>
  <si>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</si>
  <si>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</si>
  <si>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</si>
  <si>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</si>
  <si>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</si>
  <si>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</si>
  <si>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</si>
  <si>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</si>
  <si>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</si>
  <si>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</si>
  <si>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</si>
  <si>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</si>
  <si>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</si>
  <si>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</si>
  <si>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</si>
  <si>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</si>
  <si>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</si>
  <si>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</si>
  <si>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</si>
  <si>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</si>
  <si>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</si>
  <si>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</si>
  <si>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</si>
  <si>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</si>
  <si>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</si>
  <si>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</si>
  <si>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</si>
  <si>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</si>
  <si>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</si>
  <si>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</si>
  <si>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</si>
  <si>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</si>
  <si>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</si>
  <si>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</si>
  <si>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</si>
  <si>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</si>
  <si>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</si>
  <si>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</si>
  <si>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</si>
  <si>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</si>
  <si>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</si>
  <si>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</si>
  <si>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</si>
  <si>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</si>
  <si>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</si>
  <si>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</si>
  <si>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</si>
  <si>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</si>
  <si>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</si>
  <si>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</si>
  <si>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</si>
  <si>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</si>
  <si>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</si>
  <si>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</si>
  <si>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</si>
  <si>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</si>
  <si>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</si>
  <si>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</si>
  <si>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</si>
  <si>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</si>
  <si>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</si>
  <si>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</si>
  <si>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</si>
  <si>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</si>
  <si>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</si>
  <si>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</si>
  <si>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</si>
  <si>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</si>
  <si>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</si>
  <si>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</si>
  <si>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</si>
  <si>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</si>
  <si>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</si>
  <si>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</si>
  <si>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</si>
  <si>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</si>
  <si>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</si>
  <si>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</si>
  <si>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</si>
  <si>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</si>
  <si>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</si>
  <si>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</si>
  <si>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</si>
  <si>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</si>
  <si>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</si>
  <si>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</si>
  <si>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</si>
  <si>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</si>
  <si>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</si>
  <si>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</si>
  <si>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</si>
  <si>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</si>
  <si>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</si>
  <si>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</si>
  <si>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</si>
  <si>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</si>
  <si>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</si>
  <si>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</si>
  <si>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</si>
  <si>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</si>
  <si>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</si>
  <si>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</si>
  <si>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</si>
  <si>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</si>
  <si>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</si>
  <si>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</si>
  <si>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</si>
  <si>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</si>
  <si>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</si>
  <si>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</si>
  <si>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</si>
  <si>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</si>
  <si>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</si>
  <si>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</si>
  <si>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</si>
  <si>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</si>
  <si>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</si>
  <si>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</si>
  <si>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</si>
  <si>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</si>
  <si>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</si>
  <si>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</si>
  <si>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</si>
  <si>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</si>
  <si>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</si>
  <si>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</si>
  <si>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</si>
  <si>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</si>
  <si>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</si>
  <si>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</si>
  <si>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</si>
  <si>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</si>
  <si>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</si>
  <si>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</si>
  <si>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</si>
  <si>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</si>
  <si>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</si>
  <si>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</si>
  <si>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</si>
  <si>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</si>
  <si>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</si>
  <si>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</si>
  <si>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</si>
  <si>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</si>
  <si>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</si>
  <si>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</si>
  <si>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</si>
  <si>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</si>
  <si>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</si>
  <si>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</si>
  <si>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</si>
  <si>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</si>
  <si>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</si>
  <si>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</si>
  <si>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</si>
  <si>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</si>
  <si>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</si>
  <si>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</si>
  <si>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</si>
  <si>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</si>
  <si>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</si>
  <si>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</si>
  <si>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</si>
  <si>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</si>
  <si>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</si>
  <si>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</si>
  <si>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</si>
  <si>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</si>
  <si>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</si>
  <si>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</si>
  <si>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</si>
  <si>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</si>
  <si>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</si>
  <si>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</si>
  <si>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</si>
  <si>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</si>
  <si>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</si>
  <si>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</si>
  <si>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</si>
  <si>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</si>
  <si>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</si>
  <si>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</si>
  <si>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</si>
  <si>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</si>
  <si>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</si>
  <si>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</si>
  <si>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</si>
  <si>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</si>
  <si>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</si>
  <si>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</si>
  <si>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</si>
  <si>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</si>
  <si>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</si>
  <si>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</si>
  <si>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</si>
  <si>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</si>
  <si>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</si>
  <si>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</si>
  <si>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</si>
  <si>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</si>
  <si>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</si>
  <si>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</si>
  <si>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</si>
  <si>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</si>
  <si>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</si>
  <si>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</si>
  <si>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</si>
  <si>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</si>
  <si>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</si>
  <si>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</si>
  <si>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</si>
  <si>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</si>
  <si>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</si>
  <si>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</si>
  <si>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</si>
  <si>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</si>
  <si>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</si>
  <si>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</si>
  <si>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</si>
  <si>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</si>
  <si>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</si>
  <si>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</si>
  <si>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</si>
  <si>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</si>
  <si>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</si>
  <si>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</si>
  <si>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</si>
  <si>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</si>
  <si>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</si>
  <si>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</si>
  <si>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</si>
  <si>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</si>
  <si>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</si>
  <si>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</si>
  <si>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</si>
  <si>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</si>
  <si>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</si>
  <si>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</si>
  <si>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</si>
  <si>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</si>
  <si>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</si>
  <si>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</si>
  <si>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</si>
  <si>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</si>
  <si>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</si>
  <si>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</si>
  <si>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</si>
  <si>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</si>
  <si>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</si>
  <si>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</si>
  <si>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</si>
  <si>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</si>
  <si>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</si>
  <si>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</si>
  <si>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</si>
  <si>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</si>
  <si>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</si>
  <si>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</si>
  <si>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</si>
  <si>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</si>
  <si>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</si>
  <si>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</si>
  <si>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</si>
  <si>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</si>
  <si>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</si>
  <si>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</si>
  <si>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</si>
  <si>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</si>
  <si>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</si>
  <si>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</si>
  <si>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</si>
  <si>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</si>
  <si>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</si>
  <si>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</si>
  <si>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</si>
  <si>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</si>
  <si>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</si>
  <si>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</si>
  <si>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</si>
  <si>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</si>
  <si>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</si>
  <si>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</si>
  <si>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</si>
  <si>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</si>
  <si>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</si>
  <si>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</si>
  <si>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</si>
  <si>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</si>
  <si>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</si>
  <si>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</si>
  <si>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</si>
  <si>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</si>
  <si>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</si>
  <si>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</si>
  <si>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</si>
  <si>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</si>
  <si>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</si>
  <si>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</si>
  <si>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</si>
  <si>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</si>
  <si>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</si>
  <si>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</si>
  <si>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</si>
  <si>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</si>
  <si>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</si>
  <si>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</si>
  <si>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</si>
  <si>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</si>
  <si>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</si>
  <si>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</si>
  <si>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</si>
  <si>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</si>
  <si>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</si>
  <si>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</si>
  <si>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</si>
  <si>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</si>
  <si>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</si>
  <si>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</si>
  <si>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</si>
  <si>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</si>
  <si>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</si>
  <si>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</si>
  <si>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</si>
  <si>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</si>
  <si>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</si>
  <si>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</si>
  <si>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</si>
  <si>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</si>
  <si>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</si>
  <si>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</si>
  <si>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</si>
  <si>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</si>
  <si>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</si>
  <si>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</si>
  <si>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</si>
  <si>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</si>
  <si>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</si>
  <si>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</si>
  <si>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</si>
  <si>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</si>
  <si>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</si>
  <si>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</si>
  <si>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</si>
  <si>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</si>
  <si>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</si>
  <si>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</si>
  <si>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</si>
  <si>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</si>
  <si>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</si>
  <si>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</si>
  <si>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</si>
  <si>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</si>
  <si>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</si>
  <si>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</si>
  <si>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</si>
  <si>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</si>
  <si>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</si>
  <si>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</si>
  <si>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</si>
  <si>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</si>
  <si>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</si>
  <si>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</si>
  <si>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</si>
  <si>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</si>
  <si>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</si>
  <si>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</si>
  <si>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</si>
  <si>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</si>
  <si>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</si>
  <si>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</si>
  <si>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</si>
  <si>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</si>
  <si>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</si>
  <si>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</si>
  <si>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</si>
  <si>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</si>
  <si>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</si>
  <si>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</si>
  <si>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</si>
  <si>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</si>
  <si>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</si>
  <si>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</si>
  <si>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</si>
  <si>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</si>
  <si>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</si>
  <si>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</si>
  <si>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</si>
  <si>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</si>
  <si>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</si>
  <si>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</si>
  <si>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</si>
  <si>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</si>
  <si>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</si>
  <si>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</si>
  <si>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</si>
  <si>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</si>
  <si>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</si>
  <si>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</si>
  <si>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</si>
  <si>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</si>
  <si>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</si>
  <si>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</si>
  <si>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</si>
  <si>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</si>
  <si>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</si>
  <si>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</si>
  <si>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</si>
  <si>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</si>
  <si>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</si>
  <si>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</si>
  <si>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</si>
  <si>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</si>
  <si>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</si>
  <si>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</si>
  <si>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</si>
  <si>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</si>
  <si>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</si>
  <si>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</si>
  <si>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</si>
  <si>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</si>
  <si>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</si>
  <si>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</si>
  <si>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</si>
  <si>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</si>
  <si>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</si>
  <si>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</si>
  <si>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</si>
  <si>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</si>
  <si>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</si>
  <si>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</si>
  <si>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</si>
  <si>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</si>
  <si>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</si>
  <si>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</si>
  <si>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</si>
  <si>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</si>
  <si>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</si>
  <si>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</si>
  <si>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</si>
  <si>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</si>
  <si>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</si>
  <si>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</si>
  <si>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</si>
  <si>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</si>
  <si>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</si>
  <si>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</si>
  <si>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</si>
  <si>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</si>
  <si>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</si>
  <si>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</si>
  <si>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</si>
  <si>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</si>
  <si>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</si>
  <si>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</si>
  <si>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</si>
  <si>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</si>
  <si>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</si>
  <si>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</si>
  <si>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</si>
  <si>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</si>
  <si>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</si>
  <si>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</si>
  <si>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</si>
  <si>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</si>
  <si>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</si>
  <si>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</si>
  <si>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</si>
  <si>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</si>
  <si>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</si>
  <si>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</si>
  <si>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</si>
  <si>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</si>
  <si>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</si>
  <si>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</si>
  <si>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</si>
  <si>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</si>
  <si>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</si>
  <si>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</si>
  <si>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</si>
  <si>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</si>
  <si>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</si>
  <si>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</si>
  <si>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</si>
  <si>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</si>
  <si>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</si>
  <si>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</si>
  <si>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</si>
  <si>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</si>
  <si>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</si>
  <si>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</si>
  <si>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</si>
  <si>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</si>
  <si>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</si>
  <si>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</si>
  <si>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</si>
  <si>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</si>
  <si>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</si>
  <si>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</si>
  <si>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</si>
  <si>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</si>
  <si>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</si>
  <si>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</si>
  <si>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</si>
  <si>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</si>
  <si>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</si>
  <si>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</si>
  <si>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</si>
  <si>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</si>
  <si>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</si>
  <si>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</si>
  <si>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</si>
  <si>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</si>
  <si>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</si>
  <si>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</si>
  <si>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</si>
  <si>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</si>
  <si>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</si>
  <si>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</si>
  <si>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</si>
  <si>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</si>
  <si>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</si>
  <si>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</si>
  <si>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</si>
  <si>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</si>
  <si>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</si>
  <si>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</si>
  <si>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</si>
  <si>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</si>
  <si>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</si>
  <si>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</si>
  <si>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</si>
  <si>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</si>
  <si>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</si>
  <si>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</si>
  <si>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</si>
  <si>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</si>
  <si>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</si>
  <si>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</si>
  <si>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</si>
  <si>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</si>
  <si>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</si>
  <si>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</si>
  <si>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</si>
  <si>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</si>
  <si>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</si>
  <si>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</si>
  <si>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</si>
  <si>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</si>
  <si>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</si>
  <si>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</si>
  <si>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</si>
  <si>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</si>
  <si>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</si>
  <si>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</si>
  <si>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</si>
  <si>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</si>
  <si>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</si>
  <si>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</si>
  <si>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</si>
  <si>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</si>
  <si>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</si>
  <si>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</si>
  <si>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</si>
  <si>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</si>
  <si>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</si>
  <si>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</si>
  <si>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</si>
  <si>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</si>
  <si>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</si>
  <si>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</si>
  <si>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</si>
  <si>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</si>
  <si>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</si>
  <si>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</si>
  <si>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</si>
  <si>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</si>
  <si>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</si>
  <si>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</si>
  <si>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</si>
  <si>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</si>
  <si>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</si>
  <si>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</si>
  <si>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</si>
  <si>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</si>
  <si>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</si>
  <si>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</si>
  <si>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</si>
  <si>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</si>
  <si>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</si>
  <si>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</si>
  <si>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</si>
  <si>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</si>
  <si>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</si>
  <si>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</si>
  <si>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</si>
  <si>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</si>
  <si>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</si>
  <si>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</si>
  <si>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</si>
  <si>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</si>
  <si>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</si>
  <si>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</si>
  <si>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</si>
  <si>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</si>
  <si>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</si>
  <si>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</si>
  <si>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</si>
  <si>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</si>
  <si>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</si>
  <si>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</si>
  <si>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</si>
  <si>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</si>
  <si>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</si>
  <si>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</si>
  <si>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</si>
  <si>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</si>
  <si>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</si>
  <si>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</si>
  <si>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</si>
  <si>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</si>
  <si>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</si>
  <si>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</si>
  <si>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</si>
  <si>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</si>
  <si>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</si>
  <si>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</si>
  <si>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</si>
  <si>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</si>
  <si>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</si>
  <si>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</si>
  <si>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</si>
  <si>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</si>
  <si>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</si>
  <si>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</si>
  <si>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</si>
  <si>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</si>
  <si>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</si>
  <si>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</si>
  <si>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</si>
  <si>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</si>
  <si>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</si>
  <si>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</si>
  <si>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</si>
  <si>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</si>
  <si>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</si>
  <si>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</si>
  <si>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</si>
  <si>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</si>
  <si>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</si>
  <si>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</si>
  <si>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</si>
  <si>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</si>
  <si>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</si>
  <si>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</si>
  <si>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</si>
  <si>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</si>
  <si>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</si>
  <si>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</si>
  <si>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</si>
  <si>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</si>
  <si>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</si>
  <si>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</si>
  <si>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</si>
  <si>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</si>
  <si>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</si>
  <si>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</si>
  <si>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</si>
  <si>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</si>
  <si>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</si>
  <si>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</si>
  <si>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</si>
  <si>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</si>
  <si>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</si>
  <si>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</si>
  <si>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</si>
  <si>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</si>
  <si>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</si>
  <si>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</si>
  <si>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</si>
  <si>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</si>
  <si>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</si>
  <si>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</si>
  <si>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</si>
  <si>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</si>
  <si>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</si>
  <si>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</si>
  <si>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</si>
  <si>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</si>
  <si>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</si>
  <si>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</si>
  <si>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</si>
  <si>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</si>
  <si>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</si>
  <si>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</si>
  <si>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</si>
  <si>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</si>
  <si>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</si>
  <si>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</si>
  <si>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</si>
  <si>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</si>
  <si>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</si>
  <si>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</si>
  <si>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</si>
  <si>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</si>
  <si>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</si>
  <si>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</si>
  <si>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</si>
  <si>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</si>
  <si>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</si>
  <si>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</si>
  <si>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</si>
  <si>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</si>
  <si>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</si>
  <si>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</si>
  <si>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</si>
  <si>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</si>
  <si>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</si>
  <si>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</si>
  <si>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</si>
  <si>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</si>
  <si>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</si>
  <si>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</si>
  <si>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</si>
  <si>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</si>
  <si>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</si>
  <si>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</si>
  <si>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</si>
  <si>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</si>
  <si>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</si>
  <si>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</si>
  <si>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</si>
  <si>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</si>
  <si>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</si>
  <si>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</si>
  <si>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</si>
  <si>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</si>
  <si>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</si>
  <si>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</si>
  <si>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</si>
  <si>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</si>
  <si>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</si>
  <si>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</si>
  <si>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</si>
  <si>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</si>
  <si>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</si>
  <si>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</si>
  <si>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</si>
  <si>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</si>
  <si>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</si>
  <si>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</si>
  <si>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</si>
  <si>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</si>
  <si>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</si>
  <si>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</si>
  <si>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</si>
  <si>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</si>
  <si>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</si>
  <si>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</si>
  <si>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</si>
  <si>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</si>
  <si>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</si>
  <si>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</si>
  <si>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</si>
  <si>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</si>
  <si>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</si>
  <si>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</si>
  <si>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</si>
  <si>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</si>
  <si>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</si>
  <si>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</si>
  <si>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</si>
  <si>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</si>
  <si>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</si>
  <si>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</si>
  <si>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</si>
  <si>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</si>
  <si>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</si>
  <si>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</si>
  <si>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</si>
  <si>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</si>
  <si>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</si>
  <si>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</si>
  <si>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</si>
  <si>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</si>
  <si>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</si>
  <si>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</si>
  <si>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</si>
  <si>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</si>
  <si>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</si>
  <si>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</si>
  <si>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</si>
  <si>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</si>
  <si>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</si>
  <si>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</si>
  <si>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</si>
  <si>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</si>
  <si>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</si>
  <si>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</si>
  <si>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</si>
  <si>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</si>
  <si>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</si>
  <si>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</si>
  <si>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</si>
  <si>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</si>
  <si>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</si>
  <si>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</si>
  <si>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</si>
  <si>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</si>
  <si>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</si>
  <si>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</si>
  <si>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</si>
  <si>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</si>
  <si>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</si>
  <si>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</si>
  <si>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</si>
  <si>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</si>
  <si>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</si>
  <si>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</si>
  <si>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</si>
  <si>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</si>
  <si>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</si>
  <si>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</si>
  <si>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</si>
  <si>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</si>
  <si>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</si>
  <si>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</si>
  <si>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</si>
  <si>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</si>
  <si>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</si>
  <si>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</si>
  <si>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</si>
  <si>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</si>
  <si>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</si>
  <si>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</si>
  <si>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</si>
  <si>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</si>
  <si>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</si>
  <si>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</si>
  <si>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</si>
  <si>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</si>
  <si>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</si>
  <si>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</si>
  <si>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</si>
  <si>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</si>
  <si>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</si>
  <si>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</si>
  <si>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</si>
  <si>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</si>
  <si>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</si>
  <si>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</si>
  <si>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</si>
  <si>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</si>
  <si>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</si>
  <si>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</si>
  <si>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</si>
  <si>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</si>
  <si>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</si>
  <si>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</si>
  <si>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</si>
  <si>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</si>
  <si>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</si>
  <si>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</si>
  <si>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</si>
  <si>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</si>
  <si>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</si>
  <si>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</si>
  <si>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</si>
  <si>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</si>
  <si>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</si>
  <si>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</si>
  <si>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</si>
  <si>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</si>
  <si>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</si>
  <si>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</si>
  <si>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</si>
  <si>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</si>
  <si>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</si>
  <si>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</si>
  <si>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</si>
  <si>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</si>
  <si>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</si>
  <si>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</si>
  <si>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</si>
  <si>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</si>
  <si>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</si>
  <si>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</si>
  <si>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</si>
  <si>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</si>
  <si>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</si>
  <si>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</si>
  <si>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</si>
  <si>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</si>
  <si>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</si>
  <si>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</si>
  <si>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</si>
  <si>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</si>
  <si>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</si>
  <si>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</si>
  <si>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</si>
  <si>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</si>
  <si>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</si>
  <si>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</si>
  <si>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</si>
  <si>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</si>
  <si>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</si>
  <si>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</si>
  <si>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</si>
  <si>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</si>
  <si>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</si>
  <si>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</si>
  <si>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</si>
  <si>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</si>
  <si>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</si>
  <si>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</si>
  <si>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</si>
  <si>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</si>
  <si>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</si>
  <si>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</si>
  <si>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</si>
  <si>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</si>
  <si>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</si>
  <si>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</si>
  <si>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</si>
  <si>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</si>
  <si>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</si>
  <si>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</si>
  <si>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</si>
  <si>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</si>
  <si>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</si>
  <si>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</si>
  <si>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</si>
  <si>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</si>
  <si>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</si>
  <si>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</si>
  <si>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</si>
  <si>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</si>
  <si>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</si>
  <si>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</si>
  <si>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</si>
  <si>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</si>
  <si>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</si>
  <si>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</si>
  <si>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</si>
  <si>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</si>
  <si>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</si>
  <si>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</si>
  <si>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</si>
  <si>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</si>
  <si>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</si>
  <si>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</si>
  <si>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</si>
  <si>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</si>
  <si>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</si>
  <si>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</si>
  <si>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</si>
  <si>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</si>
  <si>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</si>
  <si>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</si>
  <si>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</si>
  <si>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</si>
  <si>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</si>
  <si>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</si>
  <si>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</si>
  <si>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</si>
  <si>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</si>
  <si>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</si>
  <si>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</si>
  <si>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</si>
  <si>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</si>
  <si>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</si>
  <si>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</si>
  <si>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</si>
  <si>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</si>
  <si>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</si>
  <si>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</si>
  <si>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</si>
  <si>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</si>
  <si>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</si>
  <si>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</si>
  <si>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</si>
  <si>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</si>
  <si>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</si>
  <si>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</si>
  <si>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</si>
  <si>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</si>
  <si>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</si>
  <si>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</si>
  <si>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</si>
  <si>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</si>
  <si>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</si>
  <si>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</si>
  <si>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</si>
  <si>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</si>
  <si>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</si>
  <si>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</si>
  <si>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</si>
  <si>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</si>
  <si>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</si>
  <si>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</si>
  <si>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</si>
  <si>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</si>
  <si>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</si>
  <si>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</si>
  <si>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</si>
  <si>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</si>
  <si>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</si>
  <si>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</si>
  <si>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</si>
  <si>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</si>
  <si>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</si>
  <si>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</si>
  <si>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</si>
  <si>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</si>
  <si>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</si>
  <si>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</si>
  <si>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</si>
  <si>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</si>
  <si>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</si>
  <si>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</si>
  <si>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</si>
  <si>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</si>
  <si>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</si>
  <si>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</si>
  <si>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</si>
  <si>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</si>
  <si>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</si>
  <si>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</si>
  <si>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</si>
  <si>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</si>
  <si>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</si>
  <si>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</si>
  <si>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</si>
  <si>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</si>
  <si>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</si>
  <si>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</si>
  <si>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</si>
  <si>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</si>
  <si>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</si>
  <si>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</si>
  <si>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</si>
  <si>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</si>
  <si>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</si>
  <si>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</si>
  <si>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</si>
  <si>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</si>
  <si>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</si>
  <si>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</si>
  <si>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</si>
  <si>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</si>
  <si>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</si>
  <si>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</si>
  <si>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</si>
  <si>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</si>
  <si>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</si>
  <si>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</si>
  <si>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</si>
  <si>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</si>
  <si>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</si>
  <si>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</si>
  <si>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</si>
  <si>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</si>
  <si>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</si>
  <si>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</si>
  <si>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</si>
  <si>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</si>
  <si>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</si>
  <si>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</si>
  <si>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</si>
  <si>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</si>
  <si>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</si>
  <si>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</si>
  <si>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</si>
  <si>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</si>
  <si>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</si>
  <si>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</si>
  <si>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</si>
  <si>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</si>
  <si>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</si>
  <si>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</si>
  <si>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</si>
  <si>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</si>
  <si>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</si>
  <si>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</si>
  <si>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</si>
  <si>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</si>
  <si>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</si>
  <si>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</si>
  <si>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</si>
  <si>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</si>
  <si>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</si>
  <si>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</si>
  <si>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</si>
  <si>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</si>
  <si>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</si>
  <si>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</si>
  <si>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</si>
  <si>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</si>
  <si>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</si>
  <si>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</si>
  <si>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</si>
  <si>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</si>
  <si>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</si>
  <si>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</si>
  <si>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</si>
  <si>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</si>
  <si>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</si>
  <si>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</si>
  <si>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</si>
  <si>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</si>
  <si>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</si>
  <si>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</si>
  <si>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</si>
  <si>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</si>
  <si>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</si>
  <si>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</si>
  <si>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</si>
  <si>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</si>
  <si>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</si>
  <si>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</si>
  <si>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</si>
  <si>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</si>
  <si>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</si>
  <si>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</si>
  <si>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</si>
  <si>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</si>
  <si>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</si>
  <si>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</si>
  <si>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</si>
  <si>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</si>
  <si>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</si>
  <si>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</si>
  <si>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</si>
  <si>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</si>
  <si>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</si>
  <si>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</si>
  <si>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</si>
  <si>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</si>
  <si>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</si>
  <si>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</si>
  <si>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</si>
  <si>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</si>
  <si>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</si>
  <si>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</si>
  <si>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</si>
  <si>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</si>
  <si>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</si>
  <si>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</si>
  <si>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</si>
  <si>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</si>
  <si>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</si>
  <si>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</si>
  <si>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</si>
  <si>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</si>
  <si>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</si>
  <si>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</si>
  <si>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</si>
  <si>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</si>
  <si>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</si>
  <si>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</si>
  <si>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</si>
  <si>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</si>
  <si>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</si>
  <si>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</si>
  <si>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</si>
  <si>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</si>
  <si>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</si>
  <si>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</si>
  <si>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</si>
  <si>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</si>
  <si>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</si>
  <si>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</si>
  <si>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</si>
  <si>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</si>
  <si>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</si>
  <si>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</si>
  <si>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</si>
  <si>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</si>
  <si>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</si>
  <si>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</si>
  <si>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</si>
  <si>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</si>
  <si>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</si>
  <si>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</si>
  <si>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</si>
  <si>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</si>
  <si>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</si>
  <si>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</si>
  <si>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</si>
  <si>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</si>
  <si>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</si>
  <si>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</si>
  <si>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</si>
  <si>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</si>
  <si>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</si>
  <si>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</si>
  <si>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</si>
  <si>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</si>
  <si>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</si>
  <si>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</si>
  <si>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</si>
  <si>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</si>
  <si>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</si>
  <si>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</si>
  <si>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</si>
  <si>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</si>
  <si>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</si>
  <si>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</si>
  <si>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</si>
  <si>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</si>
  <si>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</si>
  <si>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</si>
  <si>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</si>
  <si>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</si>
  <si>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</si>
  <si>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</si>
  <si>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</si>
  <si>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</si>
  <si>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</si>
  <si>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</si>
  <si>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</si>
  <si>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</si>
  <si>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</si>
  <si>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</si>
  <si>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</si>
  <si>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</si>
  <si>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</si>
  <si>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</si>
  <si>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</si>
  <si>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</si>
  <si>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</si>
  <si>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</si>
  <si>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</si>
  <si>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</si>
  <si>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</si>
  <si>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</si>
  <si>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</si>
  <si>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</si>
  <si>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</si>
  <si>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</si>
  <si>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</si>
  <si>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</si>
  <si>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</si>
  <si>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</si>
  <si>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</si>
  <si>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</si>
  <si>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</si>
  <si>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</si>
  <si>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</si>
  <si>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</si>
  <si>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</si>
  <si>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</si>
  <si>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</si>
  <si>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</si>
  <si>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</si>
  <si>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</si>
  <si>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</si>
  <si>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</si>
  <si>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</si>
  <si>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</si>
  <si>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</si>
  <si>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</si>
  <si>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</si>
  <si>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</si>
  <si>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</si>
  <si>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</si>
  <si>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</si>
  <si>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</si>
  <si>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</si>
  <si>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</si>
  <si>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</si>
  <si>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</si>
  <si>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</si>
  <si>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</si>
  <si>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</si>
  <si>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</si>
  <si>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</si>
  <si>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</si>
  <si>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</si>
  <si>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</si>
  <si>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</si>
  <si>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</si>
  <si>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</si>
  <si>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</si>
  <si>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</si>
  <si>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</si>
  <si>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</si>
  <si>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</si>
  <si>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</si>
  <si>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</si>
  <si>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</si>
  <si>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</si>
  <si>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</si>
  <si>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</si>
  <si>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</si>
  <si>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</si>
  <si>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</si>
  <si>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</si>
  <si>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</si>
  <si>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</si>
  <si>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</si>
  <si>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</si>
  <si>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</si>
  <si>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</si>
  <si>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</si>
  <si>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</si>
  <si>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</si>
  <si>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</si>
  <si>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</si>
  <si>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</si>
  <si>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</si>
  <si>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</si>
  <si>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</si>
  <si>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</si>
  <si>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</si>
  <si>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</si>
  <si>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</si>
  <si>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</si>
  <si>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</si>
  <si>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</si>
  <si>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</si>
  <si>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</si>
  <si>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</si>
  <si>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</si>
  <si>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</si>
  <si>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</si>
  <si>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</si>
  <si>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</si>
  <si>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</si>
  <si>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</si>
  <si>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</si>
  <si>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</si>
  <si>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</si>
  <si>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</si>
  <si>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</si>
  <si>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</si>
  <si>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</si>
  <si>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</si>
  <si>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</si>
  <si>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</si>
  <si>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</si>
  <si>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</si>
  <si>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</si>
  <si>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</si>
  <si>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</si>
  <si>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</si>
  <si>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</si>
  <si>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</si>
  <si>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</si>
  <si>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</si>
  <si>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</si>
  <si>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</si>
  <si>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</si>
  <si>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</si>
  <si>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</si>
  <si>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</si>
  <si>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</si>
  <si>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</si>
  <si>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</si>
  <si>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</si>
  <si>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</si>
  <si>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</si>
  <si>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</si>
  <si>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</si>
  <si>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</si>
  <si>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</si>
  <si>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</si>
  <si>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</si>
  <si>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</si>
  <si>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</si>
  <si>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</si>
  <si>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</si>
  <si>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</si>
  <si>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</si>
  <si>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</si>
  <si>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</si>
  <si>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</si>
  <si>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</si>
  <si>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</si>
  <si>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</si>
  <si>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</si>
  <si>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</si>
  <si>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</si>
  <si>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</si>
  <si>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</si>
  <si>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</si>
  <si>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</si>
  <si>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</si>
  <si>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</si>
  <si>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</si>
  <si>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</si>
  <si>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</si>
  <si>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</si>
  <si>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</si>
  <si>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</si>
  <si>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</si>
  <si>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</si>
  <si>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</si>
  <si>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</si>
  <si>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</si>
  <si>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</si>
  <si>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</si>
  <si>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</si>
  <si>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</si>
  <si>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</si>
  <si>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</si>
  <si>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</si>
  <si>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</si>
  <si>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</si>
  <si>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</si>
  <si>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</si>
  <si>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</si>
  <si>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</si>
  <si>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</si>
  <si>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</si>
  <si>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</si>
  <si>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</si>
  <si>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</si>
  <si>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</si>
  <si>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</si>
  <si>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</si>
  <si>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</si>
  <si>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</si>
  <si>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</si>
  <si>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</si>
  <si>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</si>
  <si>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</si>
  <si>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</si>
  <si>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</si>
  <si>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</si>
  <si>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</si>
  <si>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</si>
  <si>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</si>
  <si>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</si>
  <si>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</si>
  <si>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</si>
  <si>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</si>
  <si>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</si>
  <si>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</si>
  <si>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</si>
  <si>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</si>
  <si>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</si>
  <si>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</si>
  <si>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</si>
  <si>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</si>
  <si>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</si>
  <si>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</si>
  <si>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</si>
  <si>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</si>
  <si>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</si>
  <si>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</si>
  <si>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</si>
  <si>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</si>
  <si>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</si>
  <si>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</si>
  <si>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</si>
  <si>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</si>
  <si>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</si>
  <si>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</si>
  <si>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</si>
  <si>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</si>
  <si>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</si>
  <si>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</si>
  <si>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</si>
  <si>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</si>
  <si>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</si>
  <si>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</si>
  <si>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</si>
  <si>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</si>
  <si>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</si>
  <si>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</si>
  <si>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</si>
  <si>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</si>
  <si>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</si>
  <si>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</si>
  <si>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</si>
  <si>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</si>
  <si>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</si>
  <si>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</si>
  <si>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</si>
  <si>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</si>
  <si>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</si>
  <si>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</si>
  <si>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</si>
  <si>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</si>
  <si>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</si>
  <si>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</si>
  <si>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</si>
  <si>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</si>
  <si>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</si>
  <si>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</si>
  <si>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</si>
  <si>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</si>
  <si>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</si>
  <si>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</si>
  <si>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</si>
  <si>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</si>
  <si>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</si>
  <si>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</si>
  <si>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</si>
  <si>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</si>
  <si>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</si>
  <si>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</si>
  <si>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</si>
  <si>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</si>
  <si>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</si>
  <si>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</si>
  <si>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</si>
  <si>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</si>
  <si>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</si>
  <si>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</si>
  <si>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</si>
  <si>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</si>
  <si>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</si>
  <si>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</si>
  <si>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</si>
  <si>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</si>
  <si>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</si>
  <si>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</si>
  <si>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</si>
  <si>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</si>
  <si>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</si>
  <si>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</si>
  <si>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</si>
  <si>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</si>
  <si>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</si>
  <si>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</si>
  <si>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</si>
  <si>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</si>
  <si>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</si>
  <si>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</si>
  <si>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</si>
  <si>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</si>
  <si>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</si>
  <si>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</si>
  <si>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</si>
  <si>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</si>
  <si>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</si>
  <si>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</si>
  <si>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</si>
  <si>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</si>
  <si>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</si>
  <si>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</si>
  <si>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</si>
  <si>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</si>
  <si>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</si>
  <si>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</si>
  <si>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</si>
  <si>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</si>
  <si>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</si>
  <si>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</si>
  <si>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</si>
  <si>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</si>
  <si>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</si>
  <si>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</si>
  <si>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</si>
  <si>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</si>
  <si>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</si>
  <si>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</si>
  <si>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</si>
  <si>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</si>
  <si>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</si>
  <si>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</si>
  <si>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</si>
  <si>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</si>
  <si>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</si>
  <si>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</si>
  <si>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</si>
  <si>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</si>
  <si>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</si>
  <si>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</si>
  <si>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</si>
  <si>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</si>
  <si>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</si>
  <si>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</si>
  <si>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</si>
  <si>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</si>
  <si>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</si>
  <si>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</si>
  <si>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</si>
  <si>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</si>
  <si>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</si>
  <si>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</si>
  <si>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</si>
  <si>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</si>
  <si>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</si>
  <si>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</si>
  <si>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</si>
  <si>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</si>
  <si>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</si>
  <si>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</si>
  <si>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</si>
  <si>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</si>
  <si>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</si>
  <si>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</si>
  <si>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</si>
  <si>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</si>
  <si>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</si>
  <si>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</si>
  <si>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</si>
  <si>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</si>
  <si>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</si>
  <si>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</si>
  <si>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</si>
  <si>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</si>
  <si>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</si>
  <si>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</si>
  <si>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</si>
  <si>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</si>
  <si>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</si>
  <si>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</si>
  <si>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</si>
  <si>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</si>
  <si>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</si>
  <si>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</si>
  <si>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</si>
  <si>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</si>
  <si>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</si>
  <si>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</si>
  <si>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</si>
  <si>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</si>
  <si>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</si>
  <si>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</si>
  <si>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</si>
  <si>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</si>
  <si>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</si>
  <si>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</si>
  <si>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</si>
  <si>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</si>
  <si>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</si>
  <si>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</si>
  <si>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</si>
  <si>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</si>
  <si>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</si>
  <si>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</si>
  <si>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</si>
  <si>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</si>
  <si>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</si>
  <si>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</si>
  <si>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</si>
  <si>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</si>
  <si>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</si>
  <si>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</si>
  <si>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</si>
  <si>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</si>
  <si>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</si>
  <si>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</si>
  <si>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</si>
  <si>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</si>
  <si>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</si>
  <si>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</si>
  <si>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</si>
  <si>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</si>
  <si>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</si>
  <si>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</si>
  <si>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</si>
  <si>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</si>
  <si>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</si>
  <si>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</si>
  <si>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</si>
  <si>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</si>
  <si>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</si>
  <si>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</si>
  <si>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</si>
  <si>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</si>
  <si>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</si>
  <si>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</si>
  <si>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</si>
  <si>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</si>
  <si>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</si>
  <si>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</si>
  <si>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</si>
  <si>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</si>
  <si>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</si>
  <si>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</si>
  <si>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</si>
  <si>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</si>
  <si>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</si>
  <si>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</si>
  <si>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</si>
  <si>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</si>
  <si>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</si>
  <si>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</si>
  <si>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</si>
  <si>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</si>
  <si>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</si>
  <si>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</si>
  <si>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</si>
  <si>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</si>
  <si>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</si>
  <si>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</si>
  <si>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</si>
  <si>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</si>
  <si>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</si>
  <si>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</si>
  <si>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</si>
  <si>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</si>
  <si>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</si>
  <si>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</si>
  <si>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</si>
  <si>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</si>
  <si>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</si>
  <si>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</si>
  <si>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</si>
  <si>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</si>
  <si>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</si>
  <si>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</si>
  <si>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</si>
  <si>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</si>
  <si>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</si>
  <si>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</si>
  <si>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</si>
  <si>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</si>
  <si>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</si>
  <si>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</si>
  <si>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</si>
  <si>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</si>
  <si>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</si>
  <si>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</si>
  <si>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</si>
  <si>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</si>
  <si>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</si>
  <si>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</si>
  <si>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</si>
  <si>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</si>
  <si>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</si>
  <si>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</si>
  <si>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</si>
  <si>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</si>
  <si>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</si>
  <si>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</si>
  <si>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</si>
  <si>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</si>
  <si>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</si>
  <si>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</si>
  <si>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</si>
  <si>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</si>
  <si>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</si>
  <si>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</si>
  <si>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</si>
  <si>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</si>
  <si>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</si>
  <si>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</si>
  <si>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</si>
  <si>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</si>
  <si>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</si>
  <si>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</si>
  <si>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</si>
  <si>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</si>
  <si>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</si>
  <si>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</si>
  <si>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</si>
  <si>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</si>
  <si>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</si>
  <si>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</si>
  <si>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</si>
  <si>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</si>
  <si>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</si>
  <si>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</si>
  <si>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</si>
  <si>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</si>
  <si>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</si>
  <si>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</si>
  <si>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</si>
  <si>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</si>
  <si>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</si>
  <si>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</si>
  <si>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</si>
  <si>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</si>
  <si>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</si>
  <si>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</si>
  <si>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</si>
  <si>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</si>
  <si>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</si>
  <si>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</si>
  <si>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</si>
  <si>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</si>
  <si>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</si>
  <si>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</si>
  <si>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</si>
  <si>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</si>
  <si>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</si>
  <si>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</si>
  <si>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</si>
  <si>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</si>
  <si>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</si>
  <si>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</si>
  <si>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</si>
  <si>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</si>
  <si>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</si>
  <si>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</si>
  <si>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</si>
  <si>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</si>
  <si>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</si>
  <si>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</si>
  <si>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</si>
  <si>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</si>
  <si>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</si>
  <si>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</si>
  <si>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</si>
  <si>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</si>
  <si>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</si>
  <si>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</si>
  <si>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</si>
  <si>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</si>
  <si>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</si>
  <si>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</si>
  <si>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</si>
  <si>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</si>
  <si>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</si>
  <si>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</si>
  <si>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</si>
  <si>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</si>
  <si>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</si>
  <si>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</si>
  <si>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</si>
  <si>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</si>
  <si>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</si>
  <si>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</si>
  <si>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</si>
  <si>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</si>
  <si>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</si>
  <si>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</si>
  <si>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</si>
  <si>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</si>
  <si>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</si>
  <si>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</si>
  <si>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</si>
  <si>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</si>
  <si>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</si>
  <si>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</si>
  <si>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</si>
  <si>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</si>
  <si>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</si>
  <si>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</si>
  <si>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</si>
  <si>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</si>
  <si>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</si>
  <si>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</si>
  <si>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</si>
  <si>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</si>
  <si>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</si>
  <si>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</si>
  <si>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</si>
  <si>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</si>
  <si>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</si>
  <si>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</si>
  <si>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</si>
  <si>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</si>
  <si>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</si>
  <si>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</si>
  <si>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</si>
  <si>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</si>
  <si>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</si>
  <si>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</si>
  <si>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</si>
  <si>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</si>
  <si>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</si>
  <si>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</si>
  <si>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</si>
  <si>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</si>
  <si>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</si>
  <si>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</si>
  <si>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</si>
  <si>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</si>
  <si>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</si>
  <si>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</si>
  <si>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</si>
  <si>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</si>
  <si>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</si>
  <si>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</si>
  <si>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</si>
  <si>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</si>
  <si>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</si>
  <si>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</si>
  <si>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</si>
  <si>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</si>
  <si>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</si>
  <si>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</si>
  <si>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</si>
  <si>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</si>
  <si>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</si>
  <si>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</si>
  <si>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</si>
  <si>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</si>
  <si>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</si>
  <si>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</si>
  <si>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</si>
  <si>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</si>
  <si>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</si>
  <si>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</si>
  <si>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</si>
  <si>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</si>
  <si>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</si>
  <si>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</si>
  <si>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</si>
  <si>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</si>
  <si>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</si>
  <si>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</si>
  <si>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</si>
  <si>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</si>
  <si>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</si>
  <si>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</si>
  <si>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</si>
  <si>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</si>
  <si>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</si>
  <si>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</si>
  <si>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</si>
  <si>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</si>
  <si>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</si>
  <si>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</si>
  <si>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</si>
  <si>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</si>
  <si>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</si>
  <si>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</si>
  <si>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</si>
  <si>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</si>
  <si>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</si>
  <si>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</si>
  <si>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</si>
  <si>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</si>
  <si>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</si>
  <si>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</si>
  <si>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</si>
  <si>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</si>
  <si>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</si>
  <si>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</si>
  <si>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</si>
  <si>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</si>
  <si>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</si>
  <si>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</si>
  <si>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</si>
  <si>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</si>
  <si>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</si>
  <si>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</si>
  <si>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</si>
  <si>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</si>
  <si>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</si>
  <si>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</si>
  <si>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</si>
  <si>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</si>
  <si>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</si>
  <si>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</si>
  <si>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</si>
  <si>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</si>
  <si>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</si>
  <si>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</si>
  <si>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</si>
  <si>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</si>
  <si>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</si>
  <si>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</si>
  <si>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</si>
  <si>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</si>
  <si>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</si>
  <si>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</si>
  <si>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</si>
  <si>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</si>
  <si>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</si>
  <si>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</si>
  <si>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</si>
  <si>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</si>
  <si>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</si>
  <si>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</si>
  <si>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</si>
  <si>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</si>
  <si>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</si>
  <si>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</si>
  <si>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</si>
  <si>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</si>
  <si>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</si>
  <si>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</si>
  <si>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</si>
  <si>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</si>
  <si>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</si>
  <si>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</si>
  <si>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</si>
  <si>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</si>
  <si>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</si>
  <si>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</si>
  <si>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</si>
  <si>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</si>
  <si>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</si>
  <si>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</si>
  <si>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</si>
  <si>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</si>
  <si>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</si>
  <si>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</si>
  <si>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</si>
  <si>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</si>
  <si>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</si>
  <si>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</si>
  <si>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</si>
  <si>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</si>
  <si>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</si>
  <si>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</si>
  <si>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</si>
  <si>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</si>
  <si>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</si>
  <si>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</si>
  <si>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</si>
  <si>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</si>
  <si>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</si>
  <si>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</si>
  <si>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</si>
  <si>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</si>
  <si>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</si>
  <si>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</si>
  <si>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</si>
  <si>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</si>
  <si>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</si>
  <si>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</si>
  <si>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</si>
  <si>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</si>
  <si>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</si>
  <si>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</si>
  <si>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</si>
  <si>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</si>
  <si>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</si>
  <si>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</si>
  <si>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</si>
  <si>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</si>
  <si>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</si>
  <si>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</si>
  <si>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</si>
  <si>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</si>
  <si>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</si>
  <si>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</si>
  <si>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</si>
  <si>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</si>
  <si>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</si>
  <si>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</si>
  <si>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</si>
  <si>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</si>
  <si>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</si>
  <si>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</si>
  <si>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</si>
  <si>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</si>
  <si>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</si>
  <si>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</si>
  <si>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</si>
  <si>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</si>
  <si>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</si>
  <si>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</si>
  <si>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</si>
  <si>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</si>
  <si>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</si>
  <si>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</si>
  <si>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</si>
  <si>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</si>
  <si>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</si>
  <si>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</si>
  <si>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</si>
  <si>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</si>
  <si>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</si>
  <si>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</si>
  <si>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</si>
  <si>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</si>
  <si>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</si>
  <si>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</si>
  <si>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</si>
  <si>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</si>
  <si>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</si>
  <si>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</si>
  <si>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</si>
  <si>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</si>
  <si>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</si>
  <si>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</si>
  <si>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</si>
  <si>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</si>
  <si>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</si>
  <si>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</si>
  <si>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</si>
  <si>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</si>
  <si>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</si>
  <si>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</si>
  <si>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</si>
  <si>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</si>
  <si>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</si>
  <si>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</si>
  <si>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</si>
  <si>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</si>
  <si>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</si>
  <si>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</si>
  <si>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</si>
  <si>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</si>
  <si>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</si>
  <si>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</si>
  <si>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</si>
  <si>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</si>
  <si>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</si>
  <si>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</si>
  <si>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</si>
  <si>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</si>
  <si>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</si>
  <si>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</si>
  <si>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</si>
  <si>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</si>
  <si>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</si>
  <si>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</si>
  <si>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</si>
  <si>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</si>
  <si>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</si>
  <si>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</si>
  <si>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</si>
  <si>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</si>
  <si>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</si>
  <si>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</si>
  <si>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</si>
  <si>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</si>
  <si>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</si>
  <si>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</si>
  <si>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</si>
  <si>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</si>
  <si>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</si>
  <si>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</si>
  <si>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</si>
  <si>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</si>
  <si>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</si>
  <si>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</si>
  <si>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</si>
  <si>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</si>
  <si>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</si>
  <si>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</si>
  <si>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</si>
  <si>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</si>
  <si>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</si>
  <si>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</si>
  <si>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</si>
  <si>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</si>
  <si>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</si>
  <si>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</si>
  <si>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</si>
  <si>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</si>
  <si>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</si>
  <si>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</si>
  <si>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</si>
  <si>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</si>
  <si>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</si>
  <si>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</si>
  <si>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</si>
  <si>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</si>
  <si>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</si>
  <si>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</si>
  <si>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</si>
  <si>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</si>
  <si>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</si>
  <si>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</si>
  <si>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</si>
  <si>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</si>
  <si>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</si>
  <si>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</si>
  <si>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</si>
  <si>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</si>
  <si>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</si>
  <si>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</si>
  <si>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</si>
  <si>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</si>
  <si>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</si>
  <si>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</si>
  <si>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</si>
  <si>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</si>
  <si>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</si>
  <si>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</si>
  <si>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</si>
  <si>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</si>
  <si>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</si>
  <si>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</si>
  <si>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</si>
  <si>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</si>
  <si>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</si>
  <si>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</si>
  <si>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</si>
  <si>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</si>
  <si>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</si>
  <si>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</si>
  <si>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</si>
  <si>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</si>
  <si>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</si>
  <si>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</si>
  <si>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</si>
  <si>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</si>
  <si>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</si>
  <si>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</si>
  <si>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</si>
  <si>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</si>
  <si>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</si>
  <si>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</si>
  <si>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</si>
  <si>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</si>
  <si>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</si>
  <si>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</si>
  <si>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</si>
  <si>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</si>
  <si>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</si>
  <si>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</si>
  <si>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</si>
  <si>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</si>
  <si>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</si>
  <si>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</si>
  <si>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</si>
  <si>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</si>
  <si>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</si>
  <si>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</si>
  <si>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</si>
  <si>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</si>
  <si>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</si>
  <si>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</si>
  <si>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</si>
  <si>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</si>
  <si>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</si>
  <si>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</si>
  <si>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</si>
  <si>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</si>
  <si>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</si>
  <si>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</si>
  <si>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</si>
  <si>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</si>
  <si>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</si>
  <si>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</si>
  <si>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</si>
  <si>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</si>
  <si>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</si>
  <si>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</si>
  <si>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</si>
  <si>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</si>
  <si>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</si>
  <si>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</si>
  <si>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</si>
  <si>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</si>
  <si>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</si>
  <si>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</si>
  <si>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</si>
  <si>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</si>
  <si>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</si>
  <si>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</si>
  <si>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</si>
  <si>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</si>
  <si>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</si>
  <si>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</si>
  <si>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</si>
  <si>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</si>
  <si>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</si>
  <si>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</si>
  <si>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</si>
  <si>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</si>
  <si>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</si>
  <si>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</si>
  <si>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</si>
  <si>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</si>
  <si>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</si>
  <si>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</si>
  <si>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</si>
  <si>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</si>
  <si>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</si>
  <si>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</si>
  <si>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</si>
  <si>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</si>
  <si>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</si>
  <si>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</si>
  <si>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</si>
  <si>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</si>
  <si>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</si>
  <si>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</si>
  <si>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</si>
  <si>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</si>
  <si>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</si>
  <si>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</si>
  <si>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</si>
  <si>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</si>
  <si>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</si>
  <si>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</si>
  <si>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</si>
  <si>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</si>
  <si>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</si>
  <si>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</si>
  <si>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</si>
  <si>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</si>
  <si>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</si>
  <si>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</si>
  <si>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</si>
  <si>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</si>
  <si>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</si>
  <si>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</si>
  <si>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</si>
  <si>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</si>
  <si>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</si>
  <si>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</si>
  <si>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</si>
  <si>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</si>
  <si>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</si>
  <si>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</si>
  <si>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</si>
  <si>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</si>
  <si>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</si>
  <si>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</si>
  <si>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</si>
  <si>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</si>
  <si>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</si>
  <si>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</si>
  <si>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</si>
  <si>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</si>
  <si>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</si>
  <si>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</si>
  <si>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</si>
  <si>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</si>
  <si>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</si>
  <si>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</si>
  <si>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</si>
  <si>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</si>
  <si>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</si>
  <si>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</si>
  <si>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</si>
  <si>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</si>
  <si>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</si>
  <si>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</si>
  <si>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</si>
  <si>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</si>
  <si>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</si>
  <si>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</si>
  <si>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</si>
  <si>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</si>
  <si>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</si>
  <si>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</si>
  <si>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</si>
  <si>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</si>
  <si>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</si>
  <si>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</si>
  <si>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</si>
  <si>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</si>
  <si>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</si>
  <si>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</si>
  <si>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</si>
  <si>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</si>
  <si>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</si>
  <si>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</si>
  <si>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</si>
  <si>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</si>
  <si>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</si>
  <si>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</si>
  <si>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</si>
  <si>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</si>
  <si>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</si>
  <si>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</si>
  <si>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</si>
  <si>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</si>
  <si>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</si>
  <si>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</si>
  <si>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</si>
  <si>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</si>
  <si>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</si>
  <si>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</si>
  <si>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</si>
  <si>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</si>
  <si>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</si>
  <si>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</si>
  <si>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</si>
  <si>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</si>
  <si>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</si>
  <si>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</si>
  <si>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</si>
  <si>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</si>
  <si>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</si>
  <si>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</si>
  <si>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</si>
  <si>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</si>
  <si>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</si>
  <si>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</si>
  <si>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</si>
  <si>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</si>
  <si>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</si>
  <si>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</si>
  <si>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</si>
  <si>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</si>
  <si>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</si>
  <si>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</si>
  <si>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</si>
  <si>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</si>
  <si>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</si>
  <si>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</si>
  <si>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</si>
  <si>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</si>
  <si>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</si>
  <si>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</si>
  <si>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</si>
  <si>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</si>
  <si>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</si>
  <si>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</si>
  <si>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</si>
  <si>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</si>
  <si>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</si>
  <si>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</si>
  <si>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</si>
  <si>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</si>
  <si>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</si>
  <si>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</si>
  <si>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</si>
  <si>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</si>
  <si>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</si>
  <si>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</si>
  <si>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</si>
  <si>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</si>
  <si>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</si>
  <si>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</si>
  <si>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</si>
  <si>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</si>
  <si>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</si>
  <si>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</si>
  <si>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</si>
  <si>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</si>
  <si>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</si>
  <si>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</si>
  <si>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</si>
  <si>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</si>
  <si>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</si>
  <si>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</si>
  <si>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</si>
  <si>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</si>
  <si>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</si>
  <si>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</si>
  <si>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</si>
  <si>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</si>
  <si>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</si>
  <si>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</si>
  <si>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</si>
  <si>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</si>
  <si>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</si>
  <si>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</si>
  <si>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</si>
  <si>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</si>
  <si>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</si>
  <si>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</si>
  <si>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</si>
  <si>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</si>
  <si>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</si>
  <si>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</si>
  <si>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</si>
  <si>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</si>
  <si>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</si>
  <si>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</si>
  <si>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</si>
  <si>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</si>
  <si>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</si>
  <si>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</si>
  <si>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</si>
  <si>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</si>
  <si>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</si>
  <si>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</si>
  <si>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</si>
  <si>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</si>
  <si>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</si>
  <si>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</si>
  <si>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</si>
  <si>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</si>
  <si>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</si>
  <si>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</si>
  <si>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</si>
  <si>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</si>
  <si>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</si>
  <si>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</si>
  <si>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</si>
  <si>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</si>
  <si>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</si>
  <si>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</si>
  <si>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</si>
  <si>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</si>
  <si>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</si>
  <si>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</si>
  <si>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</si>
  <si>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</si>
  <si>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</si>
  <si>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</si>
  <si>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</si>
  <si>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</si>
  <si>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</si>
  <si>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</si>
  <si>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</si>
  <si>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</si>
  <si>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</si>
  <si>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</si>
  <si>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</si>
  <si>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</si>
  <si>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</si>
  <si>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</si>
  <si>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</si>
  <si>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</si>
  <si>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</si>
  <si>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</si>
  <si>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</si>
  <si>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</si>
  <si>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</si>
  <si>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</si>
  <si>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</si>
  <si>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</si>
  <si>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</si>
  <si>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</si>
  <si>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</si>
  <si>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</si>
  <si>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</si>
  <si>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</si>
  <si>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</si>
  <si>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</si>
  <si>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</si>
  <si>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</si>
  <si>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</si>
  <si>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</si>
  <si>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</si>
  <si>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</si>
  <si>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</si>
  <si>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</si>
  <si>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</si>
  <si>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</si>
  <si>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</si>
  <si>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</si>
  <si>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</si>
  <si>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</si>
  <si>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</si>
  <si>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</si>
  <si>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</si>
  <si>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</si>
  <si>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</si>
  <si>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</si>
  <si>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</si>
  <si>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</si>
  <si>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</si>
  <si>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</si>
  <si>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</si>
  <si>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</si>
  <si>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</si>
  <si>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</si>
  <si>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</si>
  <si>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</si>
  <si>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</si>
  <si>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</si>
  <si>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</si>
  <si>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</si>
  <si>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</si>
  <si>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</si>
  <si>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</si>
  <si>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</si>
  <si>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</si>
  <si>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</si>
  <si>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</si>
  <si>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</si>
  <si>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</si>
  <si>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</si>
  <si>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</si>
  <si>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</si>
  <si>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</si>
  <si>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</si>
  <si>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</si>
  <si>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</si>
  <si>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</si>
  <si>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</si>
  <si>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</si>
  <si>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</si>
  <si>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</si>
  <si>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</si>
  <si>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</si>
  <si>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</si>
  <si>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</si>
  <si>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</si>
  <si>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</si>
  <si>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</si>
  <si>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</si>
  <si>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</si>
  <si>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</si>
  <si>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</si>
  <si>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</si>
  <si>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</si>
  <si>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</si>
  <si>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</si>
  <si>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</si>
  <si>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</si>
  <si>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</si>
  <si>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</si>
  <si>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</si>
  <si>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</si>
  <si>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</si>
  <si>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</si>
  <si>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</si>
  <si>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</si>
  <si>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</si>
  <si>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</si>
  <si>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</si>
  <si>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</si>
  <si>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</si>
  <si>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</si>
  <si>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</si>
  <si>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</si>
  <si>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</si>
  <si>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</si>
  <si>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</si>
  <si>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</si>
  <si>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</si>
  <si>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</si>
  <si>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</si>
  <si>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</si>
  <si>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</si>
  <si>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</si>
  <si>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</si>
  <si>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</si>
  <si>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</si>
  <si>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</si>
  <si>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</si>
  <si>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</si>
  <si>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</si>
  <si>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</si>
  <si>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</si>
  <si>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</si>
  <si>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</si>
  <si>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</si>
  <si>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</si>
  <si>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</si>
  <si>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</si>
  <si>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</si>
  <si>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</si>
  <si>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</si>
  <si>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</si>
  <si>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</si>
  <si>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</si>
  <si>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</si>
  <si>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</si>
  <si>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</si>
  <si>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</si>
  <si>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</si>
  <si>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</si>
  <si>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</si>
  <si>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</si>
  <si>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</si>
  <si>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</si>
  <si>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</si>
  <si>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</si>
  <si>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</si>
  <si>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</si>
  <si>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</si>
  <si>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</si>
  <si>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</si>
  <si>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</si>
  <si>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</si>
  <si>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</si>
  <si>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</si>
  <si>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</si>
  <si>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</si>
  <si>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</si>
  <si>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</si>
  <si>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</si>
  <si>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</si>
  <si>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</si>
  <si>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</si>
  <si>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</si>
  <si>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</si>
  <si>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</si>
  <si>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</si>
  <si>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</si>
  <si>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</si>
  <si>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</si>
  <si>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</si>
  <si>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</si>
  <si>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</si>
  <si>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</si>
  <si>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</si>
  <si>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</si>
  <si>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</si>
  <si>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</si>
  <si>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</si>
  <si>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</si>
  <si>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</si>
  <si>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</si>
  <si>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</si>
  <si>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</si>
  <si>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</si>
  <si>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</si>
  <si>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</si>
  <si>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</si>
  <si>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</si>
  <si>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</si>
  <si>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</si>
  <si>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</si>
  <si>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</si>
  <si>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</si>
  <si>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</si>
  <si>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</si>
  <si>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</si>
  <si>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</si>
  <si>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</si>
  <si>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</si>
  <si>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</si>
  <si>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</si>
  <si>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</si>
  <si>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</si>
  <si>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</si>
  <si>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</si>
  <si>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</si>
  <si>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</si>
  <si>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</si>
  <si>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</si>
  <si>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</si>
  <si>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</si>
  <si>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</si>
  <si>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</si>
  <si>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</si>
  <si>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</si>
  <si>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</si>
  <si>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</si>
  <si>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</si>
  <si>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</si>
  <si>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</si>
  <si>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</si>
  <si>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</si>
  <si>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</si>
  <si>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</si>
  <si>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</si>
  <si>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</si>
  <si>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</si>
  <si>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</si>
  <si>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</si>
  <si>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</si>
  <si>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</si>
  <si>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</si>
  <si>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</si>
  <si>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</si>
  <si>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</si>
  <si>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</si>
  <si>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</si>
  <si>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</si>
  <si>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</si>
  <si>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</si>
  <si>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</si>
  <si>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</si>
  <si>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</si>
  <si>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</si>
  <si>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</si>
  <si>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</si>
  <si>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</si>
  <si>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</si>
  <si>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</si>
  <si>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</si>
  <si>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</si>
  <si>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</si>
  <si>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</si>
  <si>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</si>
  <si>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</si>
  <si>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</si>
  <si>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</si>
  <si>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</si>
  <si>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</si>
  <si>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</si>
  <si>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</si>
  <si>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</si>
  <si>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</si>
  <si>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</si>
  <si>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</si>
  <si>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</si>
  <si>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</si>
  <si>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</si>
  <si>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</si>
  <si>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</si>
  <si>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</si>
  <si>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</si>
  <si>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</si>
  <si>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</si>
  <si>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</si>
  <si>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</si>
  <si>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</si>
  <si>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</si>
  <si>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</si>
  <si>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</si>
  <si>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</si>
  <si>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</si>
  <si>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</si>
  <si>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</si>
  <si>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</si>
  <si>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</si>
  <si>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</si>
  <si>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</si>
  <si>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</si>
  <si>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</si>
  <si>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</si>
  <si>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</si>
  <si>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</si>
  <si>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</si>
  <si>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</si>
  <si>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</si>
  <si>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</si>
  <si>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</si>
  <si>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</si>
  <si>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</si>
  <si>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</si>
  <si>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</si>
  <si>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</si>
  <si>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</si>
  <si>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</si>
  <si>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</si>
  <si>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</si>
  <si>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</si>
  <si>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</si>
  <si>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</si>
  <si>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</si>
  <si>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</si>
  <si>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</si>
  <si>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</si>
  <si>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</si>
  <si>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</si>
  <si>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</si>
  <si>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</si>
  <si>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</si>
  <si>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</si>
  <si>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</si>
  <si>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</si>
  <si>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</si>
  <si>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</si>
  <si>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</si>
  <si>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</si>
  <si>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</si>
  <si>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</si>
  <si>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</si>
  <si>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</si>
  <si>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</si>
  <si>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</si>
  <si>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</si>
  <si>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</si>
  <si>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</si>
  <si>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</si>
  <si>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</si>
  <si>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</si>
  <si>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</si>
  <si>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</si>
  <si>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</si>
  <si>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</si>
  <si>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</si>
  <si>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</si>
  <si>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</si>
  <si>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</si>
  <si>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</si>
  <si>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</si>
  <si>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</si>
  <si>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</si>
  <si>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</si>
  <si>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</si>
  <si>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</si>
  <si>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</si>
  <si>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</si>
  <si>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</si>
  <si>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</si>
  <si>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</si>
  <si>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</si>
  <si>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</si>
  <si>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</si>
  <si>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</si>
  <si>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</si>
  <si>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</si>
  <si>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</si>
  <si>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</si>
  <si>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</si>
  <si>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</si>
  <si>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</si>
  <si>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</si>
  <si>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</si>
  <si>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</si>
  <si>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</si>
  <si>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</si>
  <si>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</si>
  <si>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</si>
  <si>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</si>
  <si>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</si>
  <si>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</si>
  <si>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</si>
  <si>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</si>
  <si>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</si>
  <si>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</si>
  <si>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</si>
  <si>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</si>
  <si>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</si>
  <si>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</si>
  <si>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</si>
  <si>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</si>
  <si>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</si>
  <si>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</si>
  <si>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</si>
  <si>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</si>
  <si>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</si>
  <si>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</si>
  <si>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</si>
  <si>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</si>
  <si>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</si>
  <si>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</si>
  <si>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</si>
  <si>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</si>
  <si>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</si>
  <si>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</si>
  <si>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</si>
  <si>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</si>
  <si>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</si>
  <si>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</si>
  <si>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</si>
  <si>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</si>
  <si>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</si>
  <si>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</si>
  <si>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</si>
  <si>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</si>
  <si>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</si>
  <si>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</si>
  <si>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</si>
  <si>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</si>
  <si>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</si>
  <si>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</si>
  <si>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</si>
  <si>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</si>
  <si>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</si>
  <si>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</si>
  <si>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</si>
  <si>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</si>
  <si>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</si>
  <si>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</si>
  <si>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</si>
  <si>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</si>
  <si>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</si>
  <si>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</si>
  <si>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</si>
  <si>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</si>
  <si>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</si>
  <si>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</si>
  <si>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</si>
  <si>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</si>
  <si>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</si>
  <si>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</si>
  <si>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</si>
  <si>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</si>
  <si>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</si>
  <si>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</si>
  <si>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</si>
  <si>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</si>
  <si>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</si>
  <si>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</si>
  <si>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</si>
  <si>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</si>
  <si>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</si>
  <si>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</si>
  <si>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</si>
  <si>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</si>
  <si>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</si>
  <si>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</si>
  <si>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</si>
  <si>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</si>
  <si>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</si>
  <si>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</si>
  <si>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</si>
  <si>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</si>
  <si>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</si>
  <si>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</si>
  <si>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</si>
  <si>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</si>
  <si>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</si>
  <si>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</si>
  <si>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</si>
  <si>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</si>
  <si>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</si>
  <si>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</si>
  <si>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</si>
  <si>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</si>
  <si>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</si>
  <si>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</si>
  <si>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</si>
  <si>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</si>
  <si>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</si>
  <si>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</si>
  <si>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</si>
  <si>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</si>
  <si>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</si>
  <si>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</si>
  <si>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</si>
  <si>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</si>
  <si>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</si>
  <si>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</si>
  <si>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</si>
  <si>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</si>
  <si>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</si>
  <si>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</si>
  <si>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</si>
  <si>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</si>
  <si>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</si>
  <si>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</si>
  <si>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</si>
  <si>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</si>
  <si>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</si>
  <si>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</si>
  <si>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</si>
  <si>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</si>
  <si>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</si>
  <si>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</si>
  <si>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</si>
  <si>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</si>
  <si>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</si>
  <si>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</si>
  <si>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</si>
  <si>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</si>
  <si>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</si>
  <si>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</si>
  <si>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</si>
  <si>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</si>
  <si>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</si>
  <si>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</si>
  <si>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</si>
  <si>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</si>
  <si>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</si>
  <si>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</si>
  <si>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</si>
  <si>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</si>
  <si>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</si>
  <si>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</si>
  <si>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</si>
  <si>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</si>
  <si>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</si>
  <si>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</si>
  <si>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</si>
  <si>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</si>
  <si>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</si>
  <si>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</si>
  <si>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</si>
  <si>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</si>
  <si>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</si>
  <si>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</si>
  <si>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</si>
  <si>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</si>
  <si>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</si>
  <si>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</si>
  <si>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</si>
  <si>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</si>
  <si>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</si>
  <si>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</si>
  <si>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</si>
  <si>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</si>
  <si>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</si>
  <si>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</si>
  <si>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</si>
  <si>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</si>
  <si>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</si>
  <si>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</si>
  <si>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</si>
  <si>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</si>
  <si>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</si>
  <si>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</si>
  <si>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</si>
  <si>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</si>
  <si>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</si>
  <si>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</si>
  <si>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</si>
  <si>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</si>
  <si>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</si>
  <si>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</si>
  <si>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</si>
  <si>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</si>
  <si>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</si>
  <si>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</si>
  <si>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</si>
  <si>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</si>
  <si>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</si>
  <si>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</si>
  <si>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</si>
  <si>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</si>
  <si>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</si>
  <si>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</si>
  <si>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</si>
  <si>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</si>
  <si>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</si>
  <si>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</si>
  <si>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</si>
  <si>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</si>
  <si>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</si>
  <si>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</si>
  <si>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</si>
  <si>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</si>
  <si>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</si>
  <si>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</si>
  <si>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</si>
  <si>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</si>
  <si>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</si>
  <si>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</si>
  <si>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</si>
  <si>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</si>
  <si>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</si>
  <si>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</si>
  <si>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</si>
  <si>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</si>
  <si>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</si>
  <si>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</si>
  <si>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</si>
  <si>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</si>
  <si>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</si>
  <si>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</si>
  <si>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</si>
  <si>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</si>
  <si>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</si>
  <si>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</si>
  <si>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</si>
  <si>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</si>
  <si>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</si>
  <si>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</si>
  <si>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</si>
  <si>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</si>
  <si>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</si>
  <si>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</si>
  <si>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</si>
  <si>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</si>
  <si>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</si>
  <si>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</si>
  <si>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</si>
  <si>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</si>
  <si>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</si>
  <si>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</si>
  <si>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</si>
  <si>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</si>
  <si>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</si>
  <si>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</si>
  <si>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</si>
  <si>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</si>
  <si>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</si>
  <si>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</si>
  <si>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</si>
  <si>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</si>
  <si>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</si>
  <si>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</si>
  <si>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</si>
  <si>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</si>
  <si>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</si>
  <si>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</si>
  <si>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</si>
  <si>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</si>
  <si>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</si>
  <si>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</si>
  <si>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</si>
  <si>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</si>
  <si>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</si>
  <si>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</si>
  <si>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</si>
  <si>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</si>
  <si>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</si>
  <si>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</si>
  <si>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</si>
  <si>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</si>
  <si>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</si>
  <si>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</si>
  <si>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</si>
  <si>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</si>
  <si>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</si>
  <si>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</si>
  <si>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</si>
  <si>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</si>
  <si>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</si>
  <si>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</si>
  <si>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</si>
  <si>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</si>
  <si>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</si>
  <si>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</si>
  <si>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</si>
  <si>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</si>
  <si>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</si>
  <si>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</si>
  <si>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</si>
  <si>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</si>
  <si>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</si>
  <si>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</si>
  <si>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</si>
  <si>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</si>
  <si>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</si>
  <si>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</si>
  <si>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</si>
  <si>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</si>
  <si>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</si>
  <si>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</si>
  <si>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</si>
  <si>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</si>
  <si>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</si>
  <si>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</si>
  <si>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</si>
  <si>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</si>
  <si>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</si>
  <si>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</si>
  <si>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</si>
  <si>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</si>
  <si>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</si>
  <si>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</si>
  <si>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</si>
  <si>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</si>
  <si>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</si>
  <si>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</si>
  <si>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</si>
  <si>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</si>
  <si>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</si>
  <si>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</si>
  <si>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</si>
  <si>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</si>
  <si>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</si>
  <si>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</si>
  <si>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</si>
  <si>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</si>
  <si>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</si>
  <si>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</si>
  <si>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</si>
  <si>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</si>
  <si>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</si>
  <si>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</si>
  <si>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</si>
  <si>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</si>
  <si>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</si>
  <si>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</si>
  <si>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</si>
  <si>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</si>
  <si>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</si>
  <si>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</si>
  <si>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</si>
  <si>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</si>
  <si>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</si>
  <si>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</si>
  <si>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</si>
  <si>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</si>
  <si>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</si>
  <si>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</si>
  <si>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</si>
  <si>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</si>
  <si>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</si>
  <si>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</si>
  <si>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</si>
  <si>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</si>
  <si>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</si>
  <si>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</si>
  <si>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</si>
  <si>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</si>
  <si>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</si>
  <si>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</si>
  <si>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</si>
  <si>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</si>
  <si>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</si>
  <si>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</si>
  <si>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</si>
  <si>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</si>
  <si>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</si>
  <si>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</si>
  <si>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</si>
  <si>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</si>
  <si>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</si>
  <si>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</si>
  <si>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</si>
  <si>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</si>
  <si>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</si>
  <si>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</si>
  <si>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</si>
  <si>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</si>
  <si>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</si>
  <si>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</si>
  <si>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</si>
  <si>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</si>
  <si>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</si>
  <si>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</si>
  <si>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</si>
  <si>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</si>
  <si>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</si>
  <si>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</si>
  <si>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</si>
  <si>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</si>
  <si>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</si>
  <si>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</si>
  <si>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</si>
  <si>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</si>
  <si>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</si>
  <si>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</si>
  <si>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</si>
  <si>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</si>
  <si>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</si>
  <si>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</si>
  <si>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</si>
  <si>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</si>
  <si>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</si>
  <si>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</si>
  <si>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</si>
  <si>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</si>
  <si>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</si>
  <si>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</si>
  <si>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</si>
  <si>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</si>
  <si>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</si>
  <si>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</si>
  <si>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</si>
  <si>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</si>
  <si>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</si>
  <si>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</si>
  <si>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</si>
  <si>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</si>
  <si>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</si>
  <si>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</si>
  <si>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</si>
  <si>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</si>
  <si>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</si>
  <si>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</si>
  <si>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</si>
  <si>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</si>
  <si>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</si>
  <si>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</si>
  <si>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</si>
  <si>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</si>
  <si>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</si>
  <si>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</si>
  <si>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</si>
  <si>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</si>
  <si>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</si>
  <si>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</si>
  <si>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</si>
  <si>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</si>
  <si>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</si>
  <si>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</si>
  <si>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</si>
  <si>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</si>
  <si>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</si>
  <si>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</si>
  <si>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</si>
  <si>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</si>
  <si>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</si>
  <si>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</si>
  <si>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</si>
  <si>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</si>
  <si>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</si>
  <si>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</si>
  <si>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</si>
  <si>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</si>
  <si>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</si>
  <si>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</si>
  <si>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</si>
  <si>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</si>
  <si>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</si>
  <si>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</si>
  <si>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</si>
  <si>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</si>
  <si>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</si>
  <si>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</si>
  <si>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</si>
  <si>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</si>
  <si>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</si>
  <si>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</si>
  <si>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</si>
  <si>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</si>
  <si>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</si>
  <si>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</si>
  <si>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</si>
  <si>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</si>
  <si>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</si>
  <si>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</si>
  <si>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</si>
  <si>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</si>
  <si>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</si>
  <si>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</si>
  <si>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</si>
  <si>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</si>
  <si>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</si>
  <si>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</si>
  <si>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</si>
  <si>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</si>
  <si>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</si>
  <si>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</si>
  <si>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</si>
  <si>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</si>
  <si>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</si>
  <si>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</si>
  <si>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</si>
  <si>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</si>
  <si>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</si>
  <si>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</si>
  <si>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</si>
  <si>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</si>
  <si>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</si>
  <si>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</si>
  <si>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</si>
  <si>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</si>
  <si>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</si>
  <si>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</si>
  <si>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</si>
  <si>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</si>
  <si>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</si>
  <si>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</si>
  <si>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</si>
  <si>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</si>
  <si>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</si>
  <si>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</si>
  <si>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</si>
  <si>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</si>
  <si>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</si>
  <si>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</si>
  <si>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</si>
  <si>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</si>
  <si>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</si>
  <si>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</si>
  <si>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</si>
  <si>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</si>
  <si>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</si>
  <si>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</si>
  <si>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</si>
  <si>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</si>
  <si>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</si>
  <si>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</si>
  <si>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</si>
  <si>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</si>
  <si>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</si>
  <si>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</si>
  <si>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</si>
  <si>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</si>
  <si>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</si>
  <si>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</si>
  <si>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</si>
  <si>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</si>
  <si>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</si>
  <si>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</si>
  <si>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</si>
  <si>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</si>
  <si>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</si>
  <si>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</si>
  <si>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</si>
  <si>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</si>
  <si>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</si>
  <si>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</si>
  <si>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</si>
  <si>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</si>
  <si>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</si>
  <si>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</si>
  <si>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</si>
  <si>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</si>
  <si>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</si>
  <si>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</si>
  <si>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</si>
  <si>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</si>
  <si>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</si>
  <si>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</si>
  <si>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</si>
  <si>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</si>
  <si>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</si>
  <si>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</si>
  <si>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</si>
  <si>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</si>
  <si>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</si>
  <si>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</si>
  <si>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</si>
  <si>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</si>
  <si>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</si>
  <si>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</si>
  <si>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</si>
  <si>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</si>
  <si>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</si>
  <si>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</si>
  <si>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</si>
  <si>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</si>
  <si>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</si>
  <si>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</si>
  <si>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</si>
  <si>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</si>
  <si>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</si>
  <si>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</si>
  <si>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</si>
  <si>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</si>
  <si>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</si>
  <si>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</si>
  <si>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</si>
  <si>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</si>
  <si>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</si>
  <si>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</si>
  <si>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</si>
  <si>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</si>
  <si>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</si>
  <si>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</si>
  <si>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</si>
  <si>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</si>
  <si>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</si>
  <si>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</si>
  <si>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</si>
  <si>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</si>
  <si>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</si>
  <si>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</si>
  <si>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</si>
  <si>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</si>
  <si>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</si>
  <si>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</si>
  <si>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</si>
  <si>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</si>
  <si>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</si>
  <si>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</si>
  <si>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</si>
  <si>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</si>
  <si>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</si>
  <si>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</si>
  <si>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</si>
  <si>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</si>
  <si>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</si>
  <si>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</si>
  <si>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</si>
  <si>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</si>
  <si>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</si>
  <si>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</si>
  <si>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</si>
  <si>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</si>
  <si>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</si>
  <si>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</si>
  <si>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</si>
  <si>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</si>
  <si>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</si>
  <si>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</si>
  <si>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</si>
  <si>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</si>
  <si>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</si>
  <si>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</si>
  <si>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</si>
  <si>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</si>
  <si>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</si>
  <si>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</si>
  <si>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</si>
  <si>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</si>
  <si>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</si>
  <si>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</si>
  <si>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</si>
  <si>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</si>
  <si>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</si>
  <si>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</si>
  <si>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</si>
  <si>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</si>
  <si>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</si>
  <si>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</si>
  <si>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</si>
  <si>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</si>
  <si>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</si>
  <si>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</si>
  <si>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</si>
  <si>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</si>
  <si>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</si>
  <si>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</si>
  <si>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</si>
  <si>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</si>
  <si>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</si>
  <si>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</si>
  <si>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</si>
  <si>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</si>
  <si>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</si>
  <si>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</si>
  <si>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</si>
  <si>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</si>
  <si>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</si>
  <si>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</si>
  <si>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</si>
  <si>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</si>
  <si>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</si>
  <si>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</si>
  <si>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</si>
  <si>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</si>
  <si>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</si>
  <si>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</si>
  <si>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</si>
  <si>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</si>
  <si>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</si>
  <si>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</si>
  <si>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</si>
  <si>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</si>
  <si>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</si>
  <si>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</si>
  <si>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</si>
  <si>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</si>
  <si>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</si>
  <si>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</si>
  <si>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</si>
  <si>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</si>
  <si>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</si>
  <si>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</si>
  <si>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</si>
  <si>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</si>
  <si>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</si>
  <si>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</si>
  <si>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</si>
  <si>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</si>
  <si>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</si>
  <si>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</si>
  <si>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</si>
  <si>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</si>
  <si>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</si>
  <si>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</si>
  <si>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</si>
  <si>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</si>
  <si>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</si>
  <si>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</si>
  <si>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</si>
  <si>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</si>
  <si>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</si>
  <si>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</si>
  <si>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</si>
  <si>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</si>
  <si>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</si>
  <si>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</si>
  <si>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</si>
  <si>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</si>
  <si>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</si>
  <si>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</si>
  <si>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</si>
  <si>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</si>
  <si>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</si>
  <si>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</si>
  <si>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</si>
  <si>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</si>
  <si>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</si>
  <si>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</si>
  <si>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</si>
  <si>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</si>
  <si>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</si>
  <si>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</si>
  <si>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</si>
  <si>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</si>
  <si>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</si>
  <si>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</si>
  <si>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</si>
  <si>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</si>
  <si>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</si>
  <si>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</si>
  <si>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</si>
  <si>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</si>
  <si>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</si>
  <si>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</si>
  <si>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</si>
  <si>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</si>
  <si>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</si>
  <si>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</si>
  <si>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</si>
  <si>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</si>
  <si>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</si>
  <si>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</si>
  <si>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</si>
  <si>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</si>
  <si>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</si>
  <si>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</si>
  <si>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</si>
  <si>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</si>
  <si>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</si>
  <si>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</si>
  <si>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</si>
  <si>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</si>
  <si>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</si>
  <si>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</si>
  <si>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</si>
  <si>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</si>
  <si>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</si>
  <si>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</si>
  <si>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</si>
  <si>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</si>
  <si>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</si>
  <si>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</si>
  <si>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</si>
  <si>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</si>
  <si>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</si>
  <si>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</si>
  <si>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</si>
  <si>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</si>
  <si>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</si>
  <si>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</si>
  <si>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</si>
  <si>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</si>
  <si>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</si>
  <si>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</si>
  <si>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</si>
  <si>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</si>
  <si>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</si>
  <si>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</si>
  <si>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</si>
  <si>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</si>
  <si>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</si>
  <si>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</si>
  <si>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</si>
  <si>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</si>
  <si>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</si>
  <si>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</si>
  <si>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</si>
  <si>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</si>
  <si>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</si>
  <si>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</si>
  <si>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</si>
  <si>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</si>
  <si>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</si>
  <si>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</si>
  <si>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</si>
  <si>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</si>
  <si>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</si>
  <si>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</si>
  <si>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</si>
  <si>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</si>
  <si>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</si>
  <si>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</si>
  <si>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</si>
  <si>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</si>
  <si>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</si>
  <si>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</si>
  <si>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</si>
  <si>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</si>
  <si>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</si>
  <si>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</si>
  <si>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</si>
  <si>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</si>
  <si>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</si>
  <si>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</si>
  <si>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</si>
  <si>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</si>
  <si>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</si>
  <si>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</si>
  <si>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</si>
  <si>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</si>
  <si>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</si>
  <si>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</si>
  <si>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</si>
  <si>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</si>
  <si>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</si>
  <si>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</si>
  <si>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</si>
  <si>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</si>
  <si>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</si>
  <si>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</si>
  <si>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</si>
  <si>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</si>
  <si>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</si>
  <si>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</si>
  <si>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</si>
  <si>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</si>
  <si>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</si>
  <si>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</si>
  <si>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</si>
  <si>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</si>
  <si>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</si>
  <si>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</si>
  <si>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</si>
  <si>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</si>
  <si>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</si>
  <si>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</si>
  <si>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</si>
  <si>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</si>
  <si>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</si>
  <si>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</si>
  <si>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</si>
  <si>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</si>
  <si>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</si>
  <si>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</si>
  <si>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</si>
  <si>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</si>
  <si>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</si>
  <si>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</si>
  <si>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</si>
  <si>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</si>
  <si>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</si>
  <si>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</si>
  <si>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</si>
  <si>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</si>
  <si>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</si>
  <si>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</si>
  <si>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</si>
  <si>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</si>
  <si>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</si>
  <si>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</si>
  <si>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</si>
  <si>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</si>
  <si>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</si>
  <si>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</si>
  <si>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</si>
  <si>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</si>
  <si>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</si>
  <si>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</si>
  <si>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</si>
  <si>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</si>
  <si>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</si>
  <si>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</si>
  <si>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</si>
  <si>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</si>
  <si>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</si>
  <si>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</si>
  <si>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</si>
  <si>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</si>
  <si>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</si>
  <si>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</si>
  <si>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</si>
  <si>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</si>
  <si>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</si>
  <si>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</si>
  <si>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</si>
  <si>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</si>
  <si>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</si>
  <si>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</si>
  <si>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</si>
  <si>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</si>
  <si>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</si>
  <si>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</si>
  <si>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</si>
  <si>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</si>
  <si>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</si>
  <si>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</si>
  <si>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</si>
  <si>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</si>
  <si>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</si>
  <si>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</si>
  <si>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</si>
  <si>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</si>
  <si>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</si>
  <si>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</si>
  <si>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</si>
  <si>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</si>
  <si>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</si>
  <si>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</si>
  <si>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</si>
  <si>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</si>
  <si>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</si>
  <si>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</si>
  <si>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</si>
  <si>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</si>
  <si>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</si>
  <si>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</si>
  <si>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</si>
  <si>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</si>
  <si>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</si>
  <si>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</si>
  <si>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</si>
  <si>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</si>
  <si>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</si>
  <si>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</si>
  <si>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</si>
  <si>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</si>
  <si>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</si>
  <si>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</si>
  <si>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</si>
  <si>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</si>
  <si>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</si>
  <si>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</si>
  <si>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</si>
  <si>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</si>
  <si>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</si>
  <si>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</si>
  <si>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</si>
  <si>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</si>
  <si>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</si>
  <si>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</si>
  <si>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</si>
  <si>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</si>
  <si>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</si>
  <si>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</si>
  <si>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</si>
  <si>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</si>
  <si>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</si>
  <si>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</si>
  <si>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</si>
  <si>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</si>
  <si>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</si>
  <si>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</si>
  <si>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</si>
  <si>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</si>
  <si>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</si>
  <si>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</si>
  <si>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</si>
  <si>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</si>
  <si>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</si>
  <si>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</si>
  <si>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</si>
  <si>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</si>
  <si>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</si>
  <si>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</si>
  <si>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</si>
  <si>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</si>
  <si>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</si>
  <si>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</si>
  <si>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</si>
  <si>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</si>
  <si>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</si>
  <si>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</si>
  <si>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</si>
  <si>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</si>
  <si>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</si>
  <si>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</si>
  <si>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</si>
  <si>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</si>
  <si>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</si>
  <si>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</si>
  <si>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</si>
  <si>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</si>
  <si>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</si>
  <si>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</si>
  <si>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</si>
  <si>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</si>
  <si>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</si>
  <si>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</si>
  <si>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</si>
  <si>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</si>
  <si>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</si>
  <si>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</si>
  <si>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</si>
  <si>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</si>
  <si>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</si>
  <si>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</si>
  <si>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</si>
  <si>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</si>
  <si>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</si>
  <si>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</si>
  <si>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</si>
  <si>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</si>
  <si>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</si>
  <si>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</si>
  <si>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</si>
  <si>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</si>
  <si>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</si>
  <si>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</si>
  <si>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</si>
  <si>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</si>
  <si>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</si>
  <si>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</si>
  <si>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</si>
  <si>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</si>
  <si>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</si>
  <si>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</si>
  <si>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</si>
  <si>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</si>
  <si>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</si>
  <si>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</si>
  <si>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</si>
  <si>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</si>
  <si>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</si>
  <si>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</si>
  <si>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</si>
  <si>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</si>
  <si>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</si>
  <si>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</si>
  <si>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</si>
  <si>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</si>
  <si>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</si>
  <si>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</si>
  <si>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</si>
  <si>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</si>
  <si>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</si>
  <si>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</si>
  <si>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</si>
  <si>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</si>
  <si>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</si>
  <si>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</si>
  <si>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</si>
  <si>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</si>
  <si>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</si>
  <si>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</si>
  <si>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</si>
  <si>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</si>
  <si>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</si>
  <si>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</si>
  <si>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</si>
  <si>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</si>
  <si>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</si>
  <si>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</si>
  <si>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</si>
  <si>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</si>
  <si>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</si>
  <si>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</si>
  <si>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</si>
  <si>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</si>
  <si>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</si>
  <si>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</si>
  <si>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</si>
  <si>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</si>
  <si>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</si>
  <si>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</si>
  <si>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</si>
  <si>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</si>
  <si>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</si>
  <si>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</si>
  <si>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</si>
  <si>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</si>
  <si>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</si>
  <si>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</si>
  <si>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</si>
  <si>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</si>
  <si>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</si>
  <si>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</si>
  <si>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</si>
  <si>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</si>
  <si>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</si>
  <si>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</si>
  <si>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</si>
  <si>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</si>
  <si>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</si>
  <si>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</si>
  <si>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</si>
  <si>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</si>
  <si>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</si>
  <si>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</si>
  <si>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</si>
  <si>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</si>
  <si>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</si>
  <si>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</si>
  <si>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</si>
  <si>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</si>
  <si>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</si>
  <si>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</si>
  <si>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</si>
  <si>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</si>
  <si>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</si>
  <si>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</si>
  <si>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</si>
  <si>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</si>
  <si>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</si>
  <si>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</si>
  <si>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</si>
  <si>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</si>
  <si>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</si>
  <si>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</si>
  <si>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</si>
  <si>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</si>
  <si>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</si>
  <si>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</si>
  <si>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</si>
  <si>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</si>
  <si>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</si>
  <si>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</si>
  <si>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</si>
  <si>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</si>
  <si>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</si>
  <si>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</si>
  <si>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</si>
  <si>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</si>
  <si>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</si>
  <si>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</si>
  <si>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</si>
  <si>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</si>
  <si>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</si>
  <si>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</si>
  <si>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</si>
  <si>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</si>
  <si>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</si>
  <si>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</si>
  <si>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</si>
  <si>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</si>
  <si>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</si>
  <si>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</si>
  <si>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</si>
  <si>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</si>
  <si>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</si>
  <si>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</si>
  <si>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</si>
  <si>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</si>
  <si>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</si>
  <si>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</si>
  <si>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</si>
  <si>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</si>
  <si>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</si>
  <si>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</si>
  <si>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</si>
  <si>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</si>
  <si>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</si>
  <si>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</si>
  <si>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</si>
  <si>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</si>
  <si>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</si>
  <si>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</si>
  <si>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</si>
  <si>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</si>
  <si>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</si>
  <si>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</si>
  <si>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</si>
  <si>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</si>
  <si>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</si>
  <si>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</si>
  <si>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</si>
  <si>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</si>
  <si>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</si>
  <si>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</si>
  <si>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</si>
  <si>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</si>
  <si>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</si>
  <si>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</si>
  <si>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</si>
  <si>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</si>
  <si>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</si>
  <si>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</si>
  <si>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</si>
  <si>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</si>
  <si>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</si>
  <si>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</si>
  <si>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</si>
  <si>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</si>
  <si>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</si>
  <si>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</si>
  <si>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</si>
  <si>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</si>
  <si>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</si>
  <si>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</si>
  <si>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</si>
  <si>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</si>
  <si>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</si>
  <si>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</si>
  <si>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</si>
  <si>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</si>
  <si>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</si>
  <si>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</si>
  <si>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</si>
  <si>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</si>
  <si>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</si>
  <si>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</si>
  <si>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</si>
  <si>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</si>
  <si>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</si>
  <si>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</si>
  <si>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</si>
  <si>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</si>
  <si>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</si>
  <si>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</si>
  <si>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</si>
  <si>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</si>
  <si>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</si>
  <si>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</si>
  <si>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</si>
  <si>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</si>
  <si>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</si>
  <si>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</si>
  <si>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</si>
  <si>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</si>
  <si>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</si>
  <si>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</si>
  <si>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</si>
  <si>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</si>
  <si>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</si>
  <si>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</si>
  <si>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</si>
  <si>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</si>
  <si>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</si>
  <si>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</si>
  <si>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</si>
  <si>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</si>
  <si>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</si>
  <si>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</si>
  <si>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</si>
  <si>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</si>
  <si>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</si>
  <si>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</si>
  <si>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</si>
  <si>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</si>
  <si>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</si>
  <si>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</si>
  <si>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</si>
  <si>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</si>
  <si>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</si>
  <si>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</si>
  <si>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</si>
  <si>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</si>
  <si>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</si>
  <si>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</si>
  <si>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</si>
  <si>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</si>
  <si>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</si>
  <si>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</si>
  <si>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</si>
  <si>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</si>
  <si>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</si>
  <si>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</si>
  <si>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</si>
  <si>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</si>
  <si>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</si>
  <si>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</si>
  <si>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</si>
  <si>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</si>
  <si>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</si>
  <si>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</si>
  <si>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</si>
  <si>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</si>
  <si>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</si>
  <si>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</si>
  <si>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</si>
  <si>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</si>
  <si>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</si>
  <si>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</si>
  <si>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</si>
  <si>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</si>
  <si>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</si>
  <si>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</si>
  <si>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</si>
  <si>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</si>
  <si>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</si>
  <si>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</si>
  <si>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</si>
  <si>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</si>
  <si>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</si>
  <si>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</si>
  <si>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</si>
  <si>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</si>
  <si>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</si>
  <si>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</si>
  <si>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</si>
  <si>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</si>
  <si>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</si>
  <si>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</si>
  <si>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</si>
  <si>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</si>
  <si>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</si>
  <si>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</si>
  <si>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</si>
  <si>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</si>
  <si>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</si>
  <si>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</si>
  <si>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</si>
  <si>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</si>
  <si>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</si>
  <si>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</si>
  <si>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</si>
  <si>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</si>
  <si>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</si>
  <si>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</si>
  <si>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</si>
  <si>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</si>
  <si>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</si>
  <si>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</si>
  <si>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</si>
  <si>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</si>
  <si>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</si>
  <si>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</si>
  <si>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</si>
  <si>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</si>
  <si>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</si>
  <si>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</si>
  <si>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</si>
  <si>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</si>
  <si>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</si>
  <si>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</si>
  <si>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</si>
  <si>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</si>
  <si>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</si>
  <si>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</si>
  <si>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</si>
  <si>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</si>
  <si>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</si>
  <si>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</si>
  <si>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</si>
  <si>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</si>
  <si>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</si>
  <si>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</si>
  <si>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</si>
  <si>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</si>
  <si>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</si>
  <si>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</si>
  <si>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</si>
  <si>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</si>
  <si>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</si>
  <si>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</si>
  <si>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</si>
  <si>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</si>
  <si>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</si>
  <si>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</si>
  <si>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</si>
  <si>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</si>
  <si>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</si>
  <si>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</si>
  <si>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</si>
  <si>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</si>
  <si>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</si>
  <si>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</si>
  <si>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</si>
  <si>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</si>
  <si>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</si>
  <si>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</si>
  <si>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</si>
  <si>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</si>
  <si>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</si>
  <si>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</si>
  <si>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</si>
  <si>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</si>
  <si>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</si>
  <si>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</si>
  <si>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</si>
  <si>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</si>
  <si>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</si>
  <si>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</si>
  <si>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</si>
  <si>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</si>
  <si>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</si>
  <si>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</si>
  <si>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</si>
  <si>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</si>
  <si>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</si>
  <si>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</si>
  <si>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</si>
  <si>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</si>
  <si>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</si>
  <si>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</si>
  <si>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</si>
  <si>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</si>
  <si>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</si>
  <si>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</si>
  <si>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</si>
  <si>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</si>
  <si>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</si>
  <si>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</si>
  <si>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</si>
  <si>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</si>
  <si>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</si>
  <si>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</si>
  <si>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</si>
  <si>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</si>
  <si>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</si>
  <si>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</si>
  <si>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</si>
  <si>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</si>
  <si>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</si>
  <si>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</si>
  <si>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</si>
  <si>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</si>
  <si>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</si>
  <si>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</si>
  <si>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</si>
  <si>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</si>
  <si>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</si>
  <si>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</si>
  <si>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</si>
  <si>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</si>
  <si>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</si>
  <si>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</si>
  <si>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</si>
  <si>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</si>
  <si>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</si>
  <si>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</si>
  <si>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</si>
  <si>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</si>
  <si>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</si>
  <si>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</si>
  <si>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</si>
  <si>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</si>
  <si>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</si>
  <si>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</si>
  <si>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</si>
  <si>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</si>
  <si>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</si>
  <si>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</si>
  <si>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</si>
  <si>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</si>
  <si>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</si>
  <si>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</si>
  <si>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</si>
  <si>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</si>
  <si>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</si>
  <si>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</si>
  <si>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</si>
  <si>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</si>
  <si>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</si>
  <si>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</si>
  <si>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</si>
  <si>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</si>
  <si>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</si>
  <si>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</si>
  <si>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</si>
  <si>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</si>
  <si>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</si>
  <si>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</si>
  <si>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</si>
  <si>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</si>
  <si>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</si>
  <si>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</si>
  <si>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</si>
  <si>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</si>
  <si>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</si>
  <si>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</si>
  <si>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</si>
  <si>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</si>
  <si>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</si>
  <si>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</si>
  <si>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</si>
  <si>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</si>
  <si>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</si>
  <si>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</si>
  <si>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</si>
  <si>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</si>
  <si>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</si>
  <si>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</si>
  <si>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</si>
  <si>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</si>
  <si>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</si>
  <si>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</si>
  <si>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</si>
  <si>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</si>
  <si>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</si>
  <si>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</si>
  <si>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</si>
  <si>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</si>
  <si>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</si>
  <si>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</si>
  <si>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</si>
  <si>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</si>
  <si>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</si>
  <si>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</si>
  <si>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</si>
  <si>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</si>
  <si>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</si>
  <si>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</si>
  <si>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</si>
  <si>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</si>
  <si>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</si>
  <si>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</si>
  <si>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</si>
  <si>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</si>
  <si>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</si>
  <si>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</si>
  <si>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</si>
  <si>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</si>
  <si>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</si>
  <si>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</si>
  <si>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</si>
  <si>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</si>
  <si>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</si>
  <si>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</si>
  <si>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</si>
  <si>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</si>
  <si>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</si>
  <si>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</si>
  <si>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</si>
  <si>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</si>
  <si>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</si>
  <si>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</si>
  <si>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</si>
  <si>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</si>
  <si>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</si>
  <si>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</si>
  <si>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</si>
  <si>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</si>
  <si>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</si>
  <si>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</si>
  <si>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</si>
  <si>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</si>
  <si>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</si>
  <si>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</si>
  <si>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</si>
  <si>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</si>
  <si>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</si>
  <si>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</si>
  <si>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</si>
  <si>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</si>
  <si>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</si>
  <si>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</si>
  <si>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</si>
  <si>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</si>
  <si>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</si>
  <si>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</si>
  <si>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</si>
  <si>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</si>
  <si>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</si>
  <si>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</si>
  <si>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</si>
  <si>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</si>
  <si>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</si>
  <si>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</si>
  <si>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</si>
  <si>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</si>
  <si>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</si>
  <si>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</si>
  <si>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</si>
  <si>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</si>
  <si>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</si>
  <si>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</si>
  <si>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</si>
  <si>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</si>
  <si>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</si>
  <si>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</si>
  <si>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</si>
  <si>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</si>
  <si>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</si>
  <si>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</si>
  <si>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</si>
  <si>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</si>
  <si>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</si>
  <si>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</si>
  <si>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</si>
  <si>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</si>
  <si>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</si>
  <si>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</si>
  <si>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</si>
  <si>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</si>
  <si>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</si>
  <si>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</si>
  <si>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</si>
  <si>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</si>
  <si>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</si>
  <si>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</si>
  <si>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</si>
  <si>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</si>
  <si>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</si>
  <si>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</si>
  <si>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</si>
  <si>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</si>
  <si>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</si>
  <si>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</si>
  <si>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</si>
  <si>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</si>
  <si>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</si>
  <si>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</si>
  <si>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</si>
  <si>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</si>
  <si>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</si>
  <si>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</si>
  <si>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</si>
  <si>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</si>
  <si>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</si>
  <si>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</si>
  <si>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</si>
  <si>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</si>
  <si>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</si>
  <si>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</si>
  <si>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</si>
  <si>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</si>
  <si>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</si>
  <si>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</si>
  <si>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</si>
  <si>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</si>
  <si>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</si>
  <si>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</si>
  <si>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</si>
  <si>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</si>
  <si>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</si>
  <si>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</si>
  <si>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</si>
  <si>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</si>
  <si>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</si>
  <si>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</si>
  <si>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</si>
  <si>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</si>
  <si>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</si>
  <si>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</si>
  <si>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</si>
  <si>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</si>
  <si>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</si>
  <si>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</si>
  <si>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</si>
  <si>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</si>
  <si>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</si>
  <si>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</si>
  <si>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</si>
  <si>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</si>
  <si>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</si>
  <si>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</si>
  <si>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</si>
  <si>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</si>
  <si>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</si>
  <si>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</si>
  <si>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</si>
  <si>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</si>
  <si>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</si>
  <si>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</si>
  <si>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</si>
  <si>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</si>
  <si>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</si>
  <si>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</si>
  <si>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</si>
  <si>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</si>
  <si>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</si>
  <si>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</si>
  <si>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</si>
  <si>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</si>
  <si>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</si>
  <si>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</si>
  <si>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</si>
  <si>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</si>
  <si>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</si>
  <si>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</si>
  <si>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</si>
  <si>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</si>
  <si>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</si>
  <si>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</si>
  <si>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</si>
  <si>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</si>
  <si>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</si>
  <si>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</si>
  <si>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</si>
  <si>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</si>
  <si>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</si>
  <si>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</si>
  <si>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</si>
  <si>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</si>
  <si>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</si>
  <si>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</si>
  <si>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</si>
  <si>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</si>
  <si>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</si>
  <si>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</si>
  <si>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</si>
  <si>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</si>
  <si>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</si>
  <si>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</si>
  <si>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</si>
  <si>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</si>
  <si>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</si>
  <si>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</si>
  <si>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</si>
  <si>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</si>
  <si>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</si>
  <si>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</si>
  <si>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</si>
  <si>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</si>
  <si>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</si>
  <si>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</si>
  <si>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</si>
  <si>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</si>
  <si>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</si>
  <si>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</si>
  <si>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</si>
  <si>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</si>
  <si>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</si>
  <si>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</si>
  <si>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</si>
  <si>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</si>
  <si>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</si>
  <si>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</si>
  <si>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</si>
  <si>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</si>
  <si>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</si>
  <si>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</si>
  <si>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</si>
  <si>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</si>
  <si>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</si>
  <si>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</si>
  <si>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</si>
  <si>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</si>
  <si>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</si>
  <si>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</si>
  <si>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</si>
  <si>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</si>
  <si>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</si>
  <si>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</si>
  <si>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</si>
  <si>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</si>
  <si>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</si>
  <si>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</si>
  <si>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</si>
  <si>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</si>
  <si>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</si>
  <si>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</si>
  <si>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</si>
  <si>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</si>
  <si>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</si>
  <si>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</si>
  <si>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</si>
  <si>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</si>
  <si>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</si>
  <si>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</si>
  <si>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</si>
  <si>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</si>
  <si>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</si>
  <si>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</si>
  <si>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</si>
  <si>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</si>
  <si>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</si>
  <si>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</si>
  <si>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</si>
  <si>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</si>
  <si>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</si>
  <si>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</si>
  <si>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</si>
  <si>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</si>
  <si>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</si>
  <si>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</si>
  <si>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</si>
  <si>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</si>
  <si>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</si>
  <si>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</si>
  <si>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</si>
  <si>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</si>
  <si>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</si>
  <si>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</si>
  <si>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</si>
  <si>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</si>
  <si>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</si>
  <si>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</si>
  <si>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</si>
  <si>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</si>
  <si>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</si>
  <si>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</si>
  <si>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</si>
  <si>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</si>
  <si>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</si>
  <si>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</si>
  <si>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</si>
  <si>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</si>
  <si>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</si>
  <si>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</si>
  <si>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</si>
  <si>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</si>
  <si>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</si>
  <si>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</si>
  <si>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</si>
  <si>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</si>
  <si>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</si>
  <si>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</si>
  <si>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</si>
  <si>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</si>
  <si>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</si>
  <si>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</si>
  <si>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</si>
  <si>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</si>
  <si>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</si>
  <si>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</si>
  <si>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</si>
  <si>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</si>
  <si>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</si>
  <si>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</si>
  <si>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</si>
  <si>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</si>
  <si>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</si>
  <si>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</si>
  <si>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</si>
  <si>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</si>
  <si>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</si>
  <si>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</si>
  <si>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</si>
  <si>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</si>
  <si>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</si>
  <si>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</si>
  <si>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</si>
  <si>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</si>
  <si>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</si>
  <si>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</si>
  <si>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</si>
  <si>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</si>
  <si>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</si>
  <si>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</si>
  <si>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</si>
  <si>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</si>
  <si>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</si>
  <si>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</si>
  <si>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</si>
  <si>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</si>
  <si>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</si>
  <si>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</si>
  <si>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</si>
  <si>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</si>
  <si>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</si>
  <si>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</si>
  <si>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</si>
  <si>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</si>
  <si>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</si>
  <si>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</si>
  <si>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</si>
  <si>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</si>
  <si>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</si>
  <si>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</si>
  <si>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</si>
  <si>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</si>
  <si>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</si>
  <si>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</si>
  <si>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</si>
  <si>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</si>
  <si>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</si>
  <si>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</si>
  <si>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</si>
  <si>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</si>
  <si>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</si>
  <si>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</si>
  <si>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</si>
  <si>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</si>
  <si>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</si>
  <si>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</si>
  <si>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</si>
  <si>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</si>
  <si>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</si>
  <si>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</si>
  <si>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</si>
  <si>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</si>
  <si>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</si>
  <si>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</si>
  <si>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</si>
  <si>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</si>
  <si>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</si>
  <si>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</si>
  <si>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</si>
  <si>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</si>
  <si>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</si>
  <si>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</si>
  <si>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</si>
  <si>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</si>
  <si>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</si>
  <si>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</si>
  <si>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</si>
  <si>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</si>
  <si>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</si>
  <si>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</si>
  <si>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</si>
  <si>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</si>
  <si>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</si>
  <si>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</si>
  <si>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</si>
  <si>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</si>
  <si>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</si>
  <si>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</si>
  <si>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</si>
  <si>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</si>
  <si>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</si>
  <si>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</si>
  <si>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</si>
  <si>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</si>
  <si>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</si>
  <si>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</si>
  <si>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</si>
  <si>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</si>
  <si>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</si>
  <si>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</si>
  <si>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</si>
  <si>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</si>
  <si>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</si>
  <si>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</si>
  <si>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</si>
  <si>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</si>
  <si>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</si>
  <si>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</si>
  <si>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</si>
  <si>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</si>
  <si>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</si>
  <si>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</si>
  <si>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</si>
  <si>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</si>
  <si>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</si>
  <si>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</si>
  <si>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</si>
  <si>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</si>
  <si>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</si>
  <si>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</si>
  <si>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</si>
  <si>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</si>
  <si>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</si>
  <si>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</si>
  <si>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</si>
  <si>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</si>
  <si>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</si>
  <si>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</si>
  <si>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</si>
  <si>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</si>
  <si>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</si>
  <si>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</si>
  <si>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</si>
  <si>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</si>
  <si>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</si>
  <si>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</si>
  <si>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</si>
  <si>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</si>
  <si>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</si>
  <si>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</si>
  <si>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</si>
  <si>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</si>
  <si>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</si>
  <si>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</si>
  <si>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</si>
  <si>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</si>
  <si>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</si>
  <si>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</si>
  <si>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</si>
  <si>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</si>
  <si>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</si>
  <si>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</si>
  <si>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</si>
  <si>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</si>
  <si>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</si>
  <si>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</si>
  <si>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</si>
  <si>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</si>
  <si>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</si>
  <si>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</si>
  <si>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</si>
  <si>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</si>
  <si>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</si>
  <si>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</si>
  <si>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</si>
  <si>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</si>
  <si>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</si>
  <si>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</si>
  <si>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</si>
  <si>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</si>
  <si>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</si>
  <si>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</si>
  <si>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</si>
  <si>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</si>
  <si>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</si>
  <si>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</si>
  <si>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</si>
  <si>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</si>
  <si>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</si>
  <si>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</si>
  <si>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</si>
  <si>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</si>
  <si>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</si>
  <si>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</si>
  <si>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</si>
  <si>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</si>
  <si>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</si>
  <si>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</si>
  <si>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</si>
  <si>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</si>
  <si>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</si>
  <si>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</si>
  <si>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</si>
  <si>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</si>
  <si>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</si>
  <si>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</si>
  <si>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</si>
  <si>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</si>
  <si>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</si>
  <si>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</si>
  <si>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</si>
  <si>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</si>
  <si>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</si>
  <si>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</si>
  <si>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</si>
  <si>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</si>
  <si>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</si>
  <si>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</si>
  <si>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</si>
  <si>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</si>
  <si>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</si>
  <si>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</si>
  <si>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</si>
  <si>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</si>
  <si>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</si>
  <si>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</si>
  <si>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</si>
  <si>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</si>
  <si>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</si>
  <si>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</si>
  <si>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</si>
  <si>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</si>
  <si>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</si>
  <si>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</si>
  <si>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</si>
  <si>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</si>
  <si>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</si>
  <si>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</si>
  <si>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</si>
  <si>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</si>
  <si>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</si>
  <si>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</si>
  <si>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</si>
  <si>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</si>
  <si>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</si>
  <si>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</si>
  <si>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</si>
  <si>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</si>
  <si>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</si>
  <si>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</si>
  <si>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</si>
  <si>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</si>
  <si>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</si>
  <si>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</si>
  <si>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</si>
  <si>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</si>
  <si>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</si>
  <si>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</si>
  <si>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</si>
  <si>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</si>
  <si>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</si>
  <si>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</si>
  <si>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</si>
  <si>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</si>
  <si>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</si>
  <si>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</si>
  <si>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</si>
  <si>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</si>
  <si>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</si>
  <si>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</si>
  <si>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</si>
  <si>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</si>
  <si>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</si>
  <si>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</si>
  <si>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</si>
  <si>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</si>
  <si>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</si>
  <si>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</si>
  <si>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</si>
  <si>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</si>
  <si>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</si>
  <si>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</si>
  <si>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</si>
  <si>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</si>
  <si>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</si>
  <si>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</si>
  <si>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</si>
  <si>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</si>
  <si>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</si>
  <si>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</si>
  <si>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</si>
  <si>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</si>
  <si>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</si>
  <si>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</si>
  <si>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</si>
  <si>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</si>
  <si>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</si>
  <si>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</si>
  <si>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</si>
  <si>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</si>
  <si>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</si>
  <si>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</si>
  <si>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</si>
  <si>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</si>
  <si>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</si>
  <si>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</si>
  <si>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</si>
  <si>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</si>
  <si>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</si>
  <si>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</si>
  <si>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</si>
  <si>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</si>
  <si>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</si>
  <si>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</si>
  <si>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</si>
  <si>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</si>
  <si>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</si>
  <si>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</si>
  <si>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</si>
  <si>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</si>
  <si>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</si>
  <si>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</si>
  <si>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</si>
  <si>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</si>
  <si>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</si>
  <si>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</si>
  <si>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</si>
  <si>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</si>
  <si>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</si>
  <si>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</si>
  <si>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</si>
  <si>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</si>
  <si>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</si>
  <si>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</si>
  <si>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</si>
  <si>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</si>
  <si>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</si>
  <si>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</si>
  <si>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</si>
  <si>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</si>
  <si>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</si>
  <si>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</si>
  <si>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</si>
  <si>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</si>
  <si>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</si>
  <si>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</si>
  <si>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</si>
  <si>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</si>
  <si>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</si>
  <si>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</si>
  <si>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</si>
  <si>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</si>
  <si>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</si>
  <si>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</si>
  <si>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</si>
  <si>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</si>
  <si>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</si>
  <si>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</si>
  <si>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</si>
  <si>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</si>
  <si>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</si>
  <si>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</si>
  <si>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</si>
  <si>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</si>
  <si>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</si>
  <si>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</si>
  <si>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</si>
  <si>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</si>
  <si>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</si>
  <si>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</si>
  <si>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</si>
  <si>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</si>
  <si>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</si>
  <si>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</si>
  <si>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</si>
  <si>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</si>
  <si>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</si>
  <si>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</si>
  <si>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</si>
  <si>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</si>
  <si>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</si>
  <si>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</si>
  <si>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</si>
  <si>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</si>
  <si>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</si>
  <si>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</si>
  <si>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</si>
  <si>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</si>
  <si>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</si>
  <si>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</si>
  <si>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</si>
  <si>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</si>
  <si>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</si>
  <si>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</si>
  <si>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</si>
  <si>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</si>
  <si>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</si>
  <si>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</si>
  <si>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</si>
  <si>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</si>
  <si>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</si>
  <si>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</si>
  <si>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</si>
  <si>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</si>
  <si>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</si>
  <si>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</si>
  <si>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</si>
  <si>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</si>
  <si>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</si>
  <si>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</si>
  <si>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</si>
  <si>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</si>
  <si>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</si>
  <si>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</si>
  <si>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</si>
  <si>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</si>
  <si>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</si>
  <si>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</si>
  <si>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</si>
  <si>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</si>
  <si>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</si>
  <si>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</si>
  <si>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</si>
  <si>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</si>
  <si>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</si>
  <si>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</si>
  <si>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</si>
  <si>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</si>
  <si>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</si>
  <si>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</si>
  <si>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</si>
  <si>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</si>
  <si>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</si>
  <si>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</si>
  <si>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</si>
  <si>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</si>
  <si>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</si>
  <si>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</si>
  <si>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</si>
  <si>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</si>
  <si>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</si>
  <si>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</si>
  <si>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</si>
  <si>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</si>
  <si>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</si>
  <si>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</si>
  <si>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</si>
  <si>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</si>
  <si>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</si>
  <si>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</si>
  <si>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</si>
  <si>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</si>
  <si>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</si>
  <si>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</si>
  <si>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</si>
  <si>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</si>
  <si>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</si>
  <si>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</si>
  <si>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</si>
  <si>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</si>
  <si>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</si>
  <si>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</si>
  <si>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</si>
  <si>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</si>
  <si>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</si>
  <si>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</si>
  <si>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</si>
  <si>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</si>
  <si>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</si>
  <si>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</si>
  <si>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</si>
  <si>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</si>
  <si>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</si>
  <si>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</si>
  <si>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</si>
  <si>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</si>
  <si>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</si>
  <si>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</si>
  <si>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</si>
  <si>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</si>
  <si>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</si>
  <si>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</si>
  <si>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</si>
  <si>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</si>
  <si>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</si>
  <si>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</si>
  <si>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</si>
  <si>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</si>
  <si>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</si>
  <si>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</si>
  <si>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</si>
  <si>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</si>
  <si>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</si>
  <si>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</si>
  <si>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</si>
  <si>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</si>
  <si>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</si>
  <si>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</si>
  <si>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</si>
  <si>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</si>
  <si>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</si>
  <si>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</si>
  <si>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</si>
  <si>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</si>
  <si>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</si>
  <si>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</si>
  <si>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</si>
  <si>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</si>
  <si>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</si>
  <si>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</si>
  <si>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</si>
  <si>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</si>
  <si>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</si>
  <si>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</si>
  <si>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</si>
  <si>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</si>
  <si>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</si>
  <si>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</si>
  <si>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</si>
  <si>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</si>
  <si>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</si>
  <si>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</si>
  <si>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</si>
  <si>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</si>
  <si>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</si>
  <si>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</si>
  <si>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</si>
  <si>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</si>
  <si>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</si>
  <si>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</si>
  <si>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</si>
  <si>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</si>
  <si>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</si>
  <si>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</si>
  <si>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</si>
  <si>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</si>
  <si>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</si>
  <si>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</si>
  <si>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</si>
  <si>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</si>
  <si>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</si>
  <si>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</si>
  <si>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</si>
  <si>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</si>
  <si>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</si>
  <si>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</si>
  <si>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</si>
  <si>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</si>
  <si>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</si>
  <si>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</si>
  <si>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</si>
  <si>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</si>
  <si>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</si>
  <si>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</si>
  <si>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</si>
  <si>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</si>
  <si>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</si>
  <si>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</si>
  <si>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</si>
  <si>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</si>
  <si>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</si>
  <si>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</si>
  <si>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</si>
  <si>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</si>
  <si>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</si>
  <si>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</si>
  <si>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</si>
  <si>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</si>
  <si>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</si>
  <si>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</si>
  <si>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</si>
  <si>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</si>
  <si>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</si>
  <si>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</si>
  <si>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</si>
  <si>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</si>
  <si>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</si>
  <si>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</si>
  <si>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</si>
  <si>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</si>
  <si>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</si>
  <si>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</si>
  <si>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</si>
  <si>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</si>
  <si>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</si>
  <si>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</si>
  <si>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</si>
  <si>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</si>
  <si>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</si>
  <si>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</si>
  <si>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</si>
  <si>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</si>
  <si>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</si>
  <si>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</si>
  <si>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</si>
  <si>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</si>
  <si>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</si>
  <si>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</si>
  <si>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</si>
  <si>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</si>
  <si>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</si>
  <si>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</si>
  <si>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</si>
  <si>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</si>
  <si>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</si>
  <si>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</si>
  <si>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</si>
  <si>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</si>
  <si>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</si>
  <si>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</si>
  <si>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</si>
  <si>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</si>
  <si>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</si>
  <si>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</si>
  <si>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</si>
  <si>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</si>
  <si>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</si>
  <si>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</si>
  <si>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</si>
  <si>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</si>
  <si>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</si>
  <si>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</si>
  <si>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</si>
  <si>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</si>
  <si>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</si>
  <si>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</si>
  <si>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</si>
  <si>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</si>
  <si>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</si>
  <si>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</si>
  <si>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</si>
  <si>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</si>
  <si>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</si>
  <si>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</si>
  <si>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</si>
  <si>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</si>
  <si>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</si>
  <si>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</si>
  <si>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</si>
  <si>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</si>
  <si>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</si>
  <si>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</si>
  <si>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</si>
  <si>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</si>
  <si>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</si>
  <si>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</si>
  <si>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</si>
  <si>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</si>
  <si>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</si>
  <si>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</si>
  <si>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</si>
  <si>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</si>
  <si>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</si>
  <si>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</si>
  <si>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</si>
  <si>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</si>
  <si>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</si>
  <si>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</si>
  <si>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</si>
  <si>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</si>
  <si>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</si>
  <si>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</si>
  <si>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</si>
  <si>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</si>
  <si>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</si>
  <si>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</si>
  <si>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</si>
  <si>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</si>
  <si>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</si>
  <si>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</si>
  <si>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</si>
  <si>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</si>
  <si>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</si>
  <si>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</si>
  <si>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</si>
  <si>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</si>
  <si>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</si>
  <si>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</si>
  <si>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</si>
  <si>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</si>
  <si>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</si>
  <si>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</si>
  <si>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</si>
  <si>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</si>
  <si>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</si>
  <si>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</si>
  <si>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</si>
  <si>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</si>
  <si>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</si>
  <si>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</si>
  <si>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</si>
  <si>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</si>
  <si>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</si>
  <si>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</si>
  <si>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</si>
  <si>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</si>
  <si>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</si>
  <si>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</si>
  <si>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</si>
  <si>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</si>
  <si>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</si>
  <si>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</si>
  <si>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</si>
  <si>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</si>
  <si>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</si>
  <si>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</si>
  <si>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</si>
  <si>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</si>
  <si>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</si>
  <si>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</si>
  <si>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</si>
  <si>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</si>
  <si>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</si>
  <si>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</si>
  <si>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</si>
  <si>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</si>
  <si>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</si>
  <si>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</si>
  <si>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</si>
  <si>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</si>
  <si>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</si>
  <si>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</si>
  <si>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</si>
  <si>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</si>
  <si>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</si>
  <si>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</si>
  <si>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</si>
  <si>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</si>
  <si>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</si>
  <si>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</si>
  <si>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</si>
  <si>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</si>
  <si>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</si>
  <si>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</si>
  <si>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</si>
  <si>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</si>
  <si>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</si>
  <si>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</si>
  <si>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</si>
  <si>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</si>
  <si>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</si>
  <si>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</si>
  <si>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</si>
  <si>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</si>
  <si>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</si>
  <si>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</si>
  <si>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</si>
  <si>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</si>
  <si>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</si>
  <si>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</si>
  <si>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</si>
  <si>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</si>
  <si>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</si>
  <si>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</si>
  <si>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</si>
  <si>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</si>
  <si>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</si>
  <si>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</si>
  <si>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</si>
  <si>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</si>
  <si>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</si>
  <si>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</si>
  <si>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</si>
  <si>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</si>
  <si>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</si>
  <si>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</si>
  <si>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</si>
  <si>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</si>
  <si>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</si>
  <si>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</si>
  <si>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</si>
  <si>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</si>
  <si>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</si>
  <si>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</si>
  <si>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</si>
  <si>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</si>
  <si>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</si>
  <si>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</si>
  <si>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</si>
  <si>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</si>
  <si>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</si>
  <si>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</si>
  <si>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</si>
  <si>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</si>
  <si>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</si>
  <si>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</si>
  <si>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</si>
  <si>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</si>
  <si>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</si>
  <si>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</si>
  <si>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</si>
  <si>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</si>
  <si>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</si>
  <si>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</si>
  <si>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</si>
  <si>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</si>
  <si>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</si>
  <si>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</si>
  <si>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</si>
  <si>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</si>
  <si>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</si>
  <si>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</si>
  <si>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</si>
  <si>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</si>
  <si>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</si>
  <si>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</si>
  <si>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</si>
  <si>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</si>
  <si>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</si>
  <si>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</si>
  <si>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</si>
  <si>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</si>
  <si>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</si>
  <si>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</si>
  <si>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</si>
  <si>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</si>
  <si>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</si>
  <si>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</si>
  <si>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</si>
  <si>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</si>
  <si>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</si>
  <si>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</si>
  <si>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</si>
  <si>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</si>
  <si>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</si>
  <si>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</si>
  <si>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</si>
  <si>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</si>
  <si>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</si>
  <si>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</si>
  <si>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</si>
  <si>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</si>
  <si>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</si>
  <si>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</si>
  <si>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</si>
  <si>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</si>
  <si>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</si>
  <si>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</si>
  <si>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</si>
  <si>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</si>
  <si>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</si>
  <si>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</si>
  <si>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</si>
  <si>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</si>
  <si>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</si>
  <si>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</si>
  <si>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</si>
  <si>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</si>
  <si>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</si>
  <si>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</si>
  <si>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</si>
  <si>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</si>
  <si>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</si>
  <si>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</si>
  <si>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</si>
  <si>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</si>
  <si>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</si>
  <si>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</si>
  <si>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</si>
  <si>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</si>
  <si>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</si>
  <si>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</si>
  <si>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</si>
  <si>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</si>
  <si>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</si>
  <si>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</si>
  <si>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</si>
  <si>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</si>
  <si>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</si>
  <si>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</si>
  <si>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</si>
  <si>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</si>
  <si>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</si>
  <si>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</si>
  <si>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</si>
  <si>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</si>
  <si>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</si>
  <si>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</si>
  <si>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</si>
  <si>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</si>
  <si>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</si>
  <si>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</si>
  <si>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</si>
  <si>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</si>
  <si>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</si>
  <si>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</si>
  <si>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</si>
  <si>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</si>
  <si>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</si>
  <si>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</si>
  <si>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</si>
  <si>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</si>
  <si>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</si>
  <si>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</si>
  <si>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</si>
  <si>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</si>
  <si>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</si>
  <si>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</si>
  <si>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</si>
  <si>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</si>
  <si>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</si>
  <si>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</si>
  <si>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</si>
  <si>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</si>
  <si>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</si>
  <si>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</si>
  <si>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</si>
  <si>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</si>
  <si>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</si>
  <si>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</si>
  <si>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</si>
  <si>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</si>
  <si>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</si>
  <si>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</si>
  <si>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</si>
  <si>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</si>
  <si>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</si>
  <si>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</si>
  <si>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</si>
  <si>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</si>
  <si>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</si>
  <si>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</si>
  <si>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</si>
  <si>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</si>
  <si>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</si>
  <si>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</si>
  <si>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</si>
  <si>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</si>
  <si>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</si>
  <si>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</si>
  <si>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</si>
  <si>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</si>
  <si>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</si>
  <si>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</si>
  <si>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</si>
  <si>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</si>
  <si>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</si>
  <si>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</si>
  <si>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</si>
  <si>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</si>
  <si>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</si>
  <si>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</si>
  <si>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</si>
  <si>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</si>
  <si>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</si>
  <si>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</si>
  <si>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</si>
  <si>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</si>
  <si>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</si>
  <si>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</si>
  <si>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</si>
  <si>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</si>
  <si>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</si>
  <si>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</si>
  <si>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</si>
  <si>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</si>
  <si>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</si>
  <si>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</si>
  <si>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</si>
  <si>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</si>
  <si>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</si>
  <si>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</si>
  <si>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</si>
  <si>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</si>
  <si>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</si>
  <si>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</si>
  <si>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</si>
  <si>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</si>
  <si>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</si>
  <si>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</si>
  <si>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</si>
  <si>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</si>
  <si>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</si>
  <si>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</si>
  <si>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</si>
  <si>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</si>
  <si>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</si>
  <si>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</si>
  <si>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</si>
  <si>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</si>
  <si>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</si>
  <si>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</si>
  <si>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</si>
  <si>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</si>
  <si>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</si>
  <si>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</si>
  <si>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</si>
  <si>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</si>
  <si>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</si>
  <si>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</si>
  <si>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</si>
  <si>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</si>
  <si>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</si>
  <si>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</si>
  <si>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</si>
  <si>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</si>
  <si>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</si>
  <si>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</si>
  <si>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</si>
  <si>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</si>
  <si>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</si>
  <si>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</si>
  <si>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</si>
  <si>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</si>
  <si>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</si>
  <si>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</si>
  <si>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</si>
  <si>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</si>
  <si>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</si>
  <si>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</si>
  <si>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</si>
  <si>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</si>
  <si>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</si>
  <si>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</si>
  <si>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</si>
  <si>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</si>
  <si>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</si>
  <si>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</si>
  <si>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</si>
  <si>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</si>
  <si>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</si>
  <si>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</si>
  <si>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</si>
  <si>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</si>
  <si>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</si>
  <si>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</si>
  <si>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</si>
  <si>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</si>
  <si>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</si>
  <si>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</si>
  <si>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</si>
  <si>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</si>
  <si>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</si>
  <si>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</si>
  <si>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</si>
  <si>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</si>
  <si>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</si>
  <si>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</si>
  <si>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</si>
  <si>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</si>
  <si>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</si>
  <si>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</si>
  <si>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</si>
  <si>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</si>
  <si>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</si>
  <si>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</si>
  <si>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</si>
  <si>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</si>
  <si>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</si>
  <si>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</si>
  <si>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</si>
  <si>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</si>
  <si>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</si>
  <si>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</si>
  <si>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</si>
  <si>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</si>
  <si>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</si>
  <si>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</si>
  <si>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</si>
  <si>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</si>
  <si>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</si>
  <si>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</si>
  <si>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</si>
  <si>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</si>
  <si>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</si>
  <si>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</si>
  <si>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</si>
  <si>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</si>
  <si>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</si>
  <si>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</si>
  <si>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</si>
  <si>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</si>
  <si>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</si>
  <si>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</si>
  <si>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</si>
  <si>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</si>
  <si>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</si>
  <si>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</si>
  <si>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</si>
  <si>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</si>
  <si>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</si>
  <si>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</si>
  <si>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</si>
  <si>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</si>
  <si>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</si>
  <si>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</si>
  <si>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</si>
  <si>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</si>
  <si>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</si>
  <si>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</si>
  <si>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</si>
  <si>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</si>
  <si>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</si>
  <si>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</si>
  <si>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</si>
  <si>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</si>
  <si>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</si>
  <si>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</si>
  <si>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</si>
  <si>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</si>
  <si>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</si>
  <si>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</si>
  <si>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</si>
  <si>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</si>
  <si>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</si>
  <si>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</si>
  <si>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</si>
  <si>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</si>
  <si>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</si>
  <si>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</si>
  <si>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</si>
  <si>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</si>
  <si>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</si>
  <si>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</si>
  <si>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</si>
  <si>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</si>
  <si>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</si>
  <si>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</si>
  <si>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</si>
  <si>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</si>
  <si>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</si>
  <si>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</si>
  <si>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</si>
  <si>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</si>
  <si>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</si>
  <si>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</si>
  <si>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</si>
  <si>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</si>
  <si>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</si>
  <si>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</si>
  <si>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</si>
  <si>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</si>
  <si>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</si>
  <si>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</si>
  <si>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</si>
  <si>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</si>
  <si>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</si>
  <si>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</si>
  <si>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</si>
  <si>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</si>
  <si>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</si>
  <si>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</si>
  <si>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</si>
  <si>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</si>
  <si>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</si>
  <si>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</si>
  <si>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</si>
  <si>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</si>
  <si>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</si>
  <si>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</si>
  <si>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</si>
  <si>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</si>
  <si>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</si>
  <si>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</si>
  <si>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</si>
  <si>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</si>
  <si>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</si>
  <si>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</si>
  <si>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</si>
  <si>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</si>
  <si>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</si>
  <si>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</si>
  <si>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</si>
  <si>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</si>
  <si>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</si>
  <si>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</si>
  <si>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</si>
  <si>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</si>
  <si>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</si>
  <si>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</si>
  <si>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</si>
  <si>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</si>
  <si>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</si>
  <si>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</si>
  <si>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</si>
  <si>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</si>
  <si>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</si>
  <si>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</si>
  <si>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</si>
  <si>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</si>
  <si>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</si>
  <si>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</si>
  <si>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</si>
  <si>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</si>
  <si>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</si>
  <si>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</si>
  <si>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</si>
  <si>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</si>
  <si>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</si>
  <si>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</si>
  <si>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</si>
  <si>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</si>
  <si>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</si>
  <si>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</si>
  <si>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</si>
  <si>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</si>
  <si>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</si>
  <si>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</si>
  <si>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</si>
  <si>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</si>
  <si>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</si>
  <si>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</si>
  <si>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</si>
  <si>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</si>
  <si>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</si>
  <si>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</si>
  <si>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</si>
  <si>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</si>
  <si>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</si>
  <si>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</si>
  <si>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</si>
  <si>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</si>
  <si>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</si>
  <si>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</si>
  <si>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</si>
  <si>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</si>
  <si>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</si>
  <si>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</si>
  <si>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</si>
  <si>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</si>
  <si>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</si>
  <si>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</si>
  <si>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</si>
  <si>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</si>
  <si>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</si>
  <si>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</si>
  <si>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</si>
  <si>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</si>
  <si>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</si>
  <si>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</si>
  <si>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</si>
  <si>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</si>
  <si>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</si>
  <si>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</si>
  <si>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</si>
  <si>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</si>
  <si>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</si>
  <si>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</si>
  <si>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</si>
  <si>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</si>
  <si>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</si>
  <si>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</si>
  <si>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</si>
  <si>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</si>
  <si>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</si>
  <si>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</si>
  <si>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</si>
  <si>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</si>
  <si>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</si>
  <si>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</si>
  <si>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</si>
  <si>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</si>
  <si>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</si>
  <si>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</si>
  <si>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</si>
  <si>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</si>
  <si>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</si>
  <si>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</si>
  <si>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</si>
  <si>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</si>
  <si>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</si>
  <si>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</si>
  <si>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</si>
  <si>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</si>
  <si>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</si>
  <si>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</si>
  <si>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</si>
  <si>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</si>
  <si>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</si>
  <si>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</si>
  <si>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</si>
  <si>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</si>
  <si>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</si>
  <si>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</si>
  <si>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</si>
  <si>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</si>
  <si>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</si>
  <si>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</si>
  <si>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</si>
  <si>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</si>
  <si>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</si>
  <si>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</si>
  <si>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</si>
  <si>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</si>
  <si>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</si>
  <si>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</si>
  <si>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</si>
  <si>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</si>
  <si>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</si>
  <si>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</si>
  <si>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</si>
  <si>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</si>
  <si>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</si>
  <si>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</si>
  <si>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</si>
  <si>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</si>
  <si>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</si>
  <si>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</si>
  <si>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</si>
  <si>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</si>
  <si>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</si>
  <si>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</si>
  <si>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</si>
  <si>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</si>
  <si>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</si>
  <si>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</si>
  <si>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</si>
  <si>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</si>
  <si>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</si>
  <si>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</si>
  <si>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</si>
  <si>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</si>
  <si>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</si>
  <si>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</si>
  <si>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</si>
  <si>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</si>
  <si>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</si>
  <si>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</si>
  <si>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</si>
  <si>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</si>
  <si>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</si>
  <si>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</si>
  <si>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</si>
  <si>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</si>
  <si>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</si>
  <si>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</si>
  <si>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</si>
  <si>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</si>
  <si>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</si>
  <si>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</si>
  <si>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</si>
  <si>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</si>
  <si>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</si>
  <si>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</si>
  <si>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</si>
  <si>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</si>
  <si>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</si>
  <si>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</si>
  <si>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</si>
  <si>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</si>
  <si>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</si>
  <si>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</si>
  <si>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</si>
  <si>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</si>
  <si>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</si>
  <si>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</si>
  <si>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</si>
  <si>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</si>
  <si>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</si>
  <si>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</si>
  <si>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</si>
  <si>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</si>
  <si>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</si>
  <si>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</si>
  <si>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</si>
  <si>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</si>
  <si>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</si>
  <si>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</si>
  <si>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</si>
  <si>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</si>
  <si>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</si>
  <si>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</si>
  <si>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</si>
  <si>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</si>
  <si>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</si>
  <si>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</si>
  <si>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</si>
  <si>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</si>
  <si>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</si>
  <si>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</si>
  <si>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</si>
  <si>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</si>
  <si>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</si>
  <si>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</si>
  <si>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</si>
  <si>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</si>
  <si>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</si>
  <si>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</si>
  <si>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</si>
  <si>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</si>
  <si>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</si>
  <si>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</si>
  <si>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</si>
  <si>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</si>
  <si>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</si>
  <si>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</si>
  <si>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</si>
  <si>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</si>
  <si>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</si>
  <si>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</si>
  <si>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</si>
  <si>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</si>
  <si>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</si>
  <si>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</si>
  <si>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</si>
  <si>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</si>
  <si>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</si>
  <si>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</si>
  <si>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</si>
  <si>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</si>
  <si>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</si>
  <si>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</si>
  <si>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</si>
  <si>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</si>
  <si>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</si>
  <si>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</si>
  <si>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</si>
  <si>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</si>
  <si>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</si>
  <si>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</si>
  <si>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</si>
  <si>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</si>
  <si>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</si>
  <si>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</si>
  <si>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</si>
  <si>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</si>
  <si>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</si>
  <si>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</si>
  <si>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</si>
  <si>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</si>
  <si>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</si>
  <si>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</si>
  <si>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</si>
  <si>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</si>
  <si>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</si>
  <si>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</si>
  <si>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</si>
  <si>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</si>
  <si>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</si>
  <si>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</si>
  <si>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</si>
  <si>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</si>
  <si>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</si>
  <si>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</si>
  <si>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</si>
  <si>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</si>
  <si>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</si>
  <si>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</si>
  <si>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</si>
  <si>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</si>
  <si>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</si>
  <si>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</si>
  <si>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</si>
  <si>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</si>
  <si>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</si>
  <si>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</si>
  <si>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</si>
  <si>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</si>
  <si>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</si>
  <si>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</si>
  <si>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</si>
  <si>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</si>
  <si>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</si>
  <si>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</si>
  <si>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</si>
  <si>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</si>
  <si>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</si>
  <si>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</si>
  <si>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</si>
  <si>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</si>
  <si>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</si>
  <si>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</si>
  <si>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</si>
  <si>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</si>
  <si>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</si>
  <si>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</si>
  <si>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</si>
  <si>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</si>
  <si>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</si>
  <si>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</si>
  <si>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</si>
  <si>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</si>
  <si>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</si>
  <si>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</si>
  <si>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</si>
  <si>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</si>
  <si>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</si>
  <si>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</si>
  <si>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</si>
  <si>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</si>
  <si>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</si>
  <si>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</si>
  <si>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</si>
  <si>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</si>
  <si>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</si>
  <si>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</si>
  <si>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</si>
  <si>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</si>
  <si>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</si>
  <si>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</si>
  <si>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</si>
  <si>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</si>
  <si>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</si>
  <si>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</si>
  <si>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</si>
  <si>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</si>
  <si>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</si>
  <si>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</si>
  <si>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</si>
  <si>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</si>
  <si>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</si>
  <si>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</si>
  <si>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</si>
  <si>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</si>
  <si>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</si>
  <si>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</si>
  <si>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</si>
  <si>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</si>
  <si>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</si>
  <si>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</si>
  <si>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</si>
  <si>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</si>
  <si>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</si>
  <si>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</si>
  <si>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</si>
  <si>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</si>
  <si>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</si>
  <si>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</si>
  <si>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</si>
  <si>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</si>
  <si>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</si>
  <si>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</si>
  <si>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</si>
  <si>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</si>
  <si>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</si>
  <si>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</si>
  <si>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</si>
  <si>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</si>
  <si>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</si>
  <si>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</si>
  <si>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</si>
  <si>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</si>
  <si>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</si>
  <si>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</si>
  <si>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</si>
  <si>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</si>
  <si>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</si>
  <si>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</si>
  <si>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</si>
  <si>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</si>
  <si>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</si>
  <si>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</si>
  <si>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</si>
  <si>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</si>
  <si>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</si>
  <si>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</si>
  <si>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</si>
  <si>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</si>
  <si>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</si>
  <si>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</si>
  <si>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</si>
  <si>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</si>
  <si>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</si>
  <si>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</si>
  <si>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</si>
  <si>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</si>
  <si>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</si>
  <si>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</si>
  <si>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</si>
  <si>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</si>
  <si>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</si>
  <si>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</si>
  <si>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</si>
  <si>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</si>
  <si>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</si>
  <si>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</si>
  <si>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</si>
  <si>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</si>
  <si>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</si>
  <si>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</si>
  <si>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</si>
  <si>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</si>
  <si>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</si>
  <si>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</si>
  <si>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</si>
  <si>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</si>
  <si>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</si>
  <si>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</si>
  <si>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</si>
  <si>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</si>
  <si>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</si>
  <si>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</si>
  <si>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</si>
  <si>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</si>
  <si>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</si>
  <si>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</si>
  <si>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</si>
  <si>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</si>
  <si>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</si>
  <si>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</si>
  <si>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</si>
  <si>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</si>
  <si>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</si>
  <si>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</si>
  <si>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</si>
  <si>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</si>
  <si>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</si>
  <si>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</si>
  <si>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</si>
  <si>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</si>
  <si>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</si>
  <si>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</si>
  <si>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</si>
  <si>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</si>
  <si>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</si>
  <si>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</si>
  <si>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</si>
  <si>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</si>
  <si>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</si>
  <si>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</si>
  <si>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</si>
  <si>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</si>
  <si>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</si>
  <si>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</si>
  <si>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</si>
  <si>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</si>
  <si>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</si>
  <si>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</si>
  <si>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</si>
  <si>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</si>
  <si>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</si>
  <si>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</si>
  <si>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</si>
  <si>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</si>
  <si>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</si>
  <si>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</si>
  <si>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</si>
  <si>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</si>
  <si>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</si>
  <si>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</si>
  <si>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</si>
  <si>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</si>
  <si>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</si>
  <si>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</si>
  <si>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</si>
  <si>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</si>
  <si>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</si>
  <si>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</si>
  <si>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</si>
  <si>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</si>
  <si>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</si>
  <si>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</si>
  <si>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</si>
  <si>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</si>
  <si>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</si>
  <si>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</si>
  <si>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</si>
  <si>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</si>
  <si>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</si>
  <si>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</si>
  <si>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</si>
  <si>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</si>
  <si>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</si>
  <si>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</si>
  <si>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</si>
  <si>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</si>
  <si>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</si>
  <si>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</si>
  <si>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</si>
  <si>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</si>
  <si>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</si>
  <si>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</si>
  <si>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</si>
  <si>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</si>
  <si>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</si>
  <si>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</si>
  <si>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</si>
  <si>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</si>
  <si>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</si>
  <si>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</si>
  <si>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</si>
  <si>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</si>
  <si>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</si>
  <si>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</si>
  <si>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</si>
  <si>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</si>
  <si>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</si>
  <si>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</si>
  <si>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</si>
  <si>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</si>
  <si>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</si>
  <si>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</si>
  <si>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</si>
  <si>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</si>
  <si>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</si>
  <si>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</si>
  <si>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</si>
  <si>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</si>
  <si>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</si>
  <si>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</si>
  <si>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</si>
  <si>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</si>
  <si>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</si>
  <si>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</si>
  <si>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</si>
  <si>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</si>
  <si>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</si>
  <si>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</si>
  <si>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</si>
  <si>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</si>
  <si>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</si>
  <si>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</si>
  <si>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</si>
  <si>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</si>
  <si>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</si>
  <si>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</si>
  <si>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</si>
  <si>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</si>
  <si>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</si>
  <si>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</si>
  <si>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</si>
  <si>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</si>
  <si>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</si>
  <si>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</si>
  <si>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</si>
  <si>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</si>
  <si>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</si>
  <si>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</si>
  <si>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</si>
  <si>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</si>
  <si>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</si>
  <si>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</si>
  <si>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</si>
  <si>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</si>
  <si>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</si>
  <si>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</si>
  <si>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</si>
  <si>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</si>
  <si>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</si>
  <si>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</si>
  <si>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</si>
  <si>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</si>
  <si>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</si>
  <si>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</si>
  <si>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</si>
  <si>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</si>
  <si>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</si>
  <si>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</si>
  <si>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</si>
  <si>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</si>
  <si>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</si>
  <si>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</si>
  <si>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</si>
  <si>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</si>
  <si>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</si>
  <si>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</si>
  <si>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</si>
  <si>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</si>
  <si>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</si>
  <si>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</si>
  <si>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</si>
  <si>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</si>
  <si>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</si>
  <si>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</si>
  <si>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</si>
  <si>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</si>
  <si>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</si>
  <si>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</si>
  <si>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</si>
  <si>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</si>
  <si>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</si>
  <si>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</si>
  <si>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</si>
  <si>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</si>
  <si>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</si>
  <si>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</si>
  <si>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</si>
  <si>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</si>
  <si>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</si>
  <si>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</si>
  <si>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</si>
  <si>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</si>
  <si>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</si>
  <si>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</si>
  <si>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</si>
  <si>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</si>
  <si>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</si>
  <si>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</si>
  <si>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</si>
  <si>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</si>
  <si>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</si>
  <si>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</si>
  <si>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</si>
  <si>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</si>
  <si>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</si>
  <si>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</si>
  <si>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</si>
  <si>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</si>
  <si>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</si>
  <si>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</si>
  <si>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</si>
  <si>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</si>
  <si>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</si>
  <si>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</si>
  <si>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</si>
  <si>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</si>
  <si>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</si>
  <si>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</si>
  <si>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</si>
  <si>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</si>
  <si>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</si>
  <si>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</si>
  <si>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</si>
  <si>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</si>
  <si>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</si>
  <si>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</si>
  <si>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</si>
  <si>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</si>
  <si>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</si>
  <si>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</si>
  <si>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</si>
  <si>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</si>
  <si>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</si>
  <si>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</si>
  <si>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</si>
  <si>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</si>
  <si>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</si>
  <si>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</si>
  <si>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</si>
  <si>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</si>
  <si>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</si>
  <si>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</si>
  <si>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</si>
  <si>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</si>
  <si>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</si>
  <si>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</si>
  <si>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</si>
  <si>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</si>
  <si>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</si>
  <si>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</si>
  <si>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</si>
  <si>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</si>
  <si>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</si>
  <si>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</si>
  <si>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</si>
  <si>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</si>
  <si>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</si>
  <si>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</si>
  <si>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</si>
  <si>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</si>
  <si>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</si>
  <si>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</si>
  <si>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</si>
  <si>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</si>
  <si>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</si>
  <si>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</si>
  <si>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</si>
  <si>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</si>
  <si>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</si>
  <si>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</si>
  <si>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</si>
  <si>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</si>
  <si>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</si>
  <si>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</si>
  <si>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</si>
  <si>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</si>
  <si>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</si>
  <si>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</si>
  <si>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</si>
  <si>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</si>
  <si>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</si>
  <si>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</si>
  <si>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</si>
  <si>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</si>
  <si>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</si>
  <si>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</si>
  <si>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</si>
  <si>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</si>
  <si>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</si>
  <si>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</si>
  <si>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</si>
  <si>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</si>
  <si>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</si>
  <si>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</si>
  <si>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</si>
  <si>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</si>
  <si>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</si>
  <si>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</si>
  <si>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</si>
  <si>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</si>
  <si>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</si>
  <si>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</si>
  <si>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</si>
  <si>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</si>
  <si>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</si>
  <si>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</si>
  <si>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</si>
  <si>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</si>
  <si>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</si>
  <si>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</si>
  <si>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</si>
  <si>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</si>
  <si>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</si>
  <si>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</si>
  <si>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</si>
  <si>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</si>
  <si>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</si>
  <si>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</si>
  <si>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</si>
  <si>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</si>
  <si>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</si>
  <si>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</si>
  <si>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</si>
  <si>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</si>
  <si>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</si>
  <si>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</si>
  <si>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</si>
  <si>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</si>
  <si>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</si>
  <si>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</si>
  <si>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</si>
  <si>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</si>
  <si>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</si>
  <si>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</si>
  <si>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</si>
  <si>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</si>
  <si>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</si>
  <si>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</si>
  <si>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</si>
  <si>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</si>
  <si>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</si>
  <si>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</si>
  <si>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</si>
  <si>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</si>
  <si>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</si>
  <si>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</si>
  <si>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</si>
  <si>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</si>
  <si>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</si>
  <si>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</si>
  <si>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</si>
  <si>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</si>
  <si>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</si>
  <si>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</si>
  <si>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</si>
  <si>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</si>
  <si>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</si>
  <si>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</si>
  <si>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</si>
  <si>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</si>
  <si>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</si>
  <si>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</si>
  <si>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</si>
  <si>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</si>
  <si>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</si>
  <si>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</si>
  <si>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</si>
  <si>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</si>
  <si>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</si>
  <si>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</si>
  <si>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</si>
  <si>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</si>
  <si>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</si>
  <si>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</si>
  <si>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</si>
  <si>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</si>
  <si>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</si>
  <si>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</si>
  <si>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</si>
  <si>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</si>
  <si>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</si>
  <si>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</si>
  <si>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</si>
  <si>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</si>
  <si>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</si>
  <si>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</si>
  <si>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</si>
  <si>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</si>
  <si>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</si>
  <si>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</si>
  <si>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</si>
  <si>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</si>
  <si>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</si>
  <si>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</si>
  <si>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</si>
  <si>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</si>
  <si>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</si>
  <si>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</si>
  <si>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</si>
  <si>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</si>
  <si>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</si>
  <si>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</si>
  <si>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</si>
  <si>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</si>
  <si>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</si>
  <si>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</si>
  <si>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</si>
  <si>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</si>
  <si>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</si>
  <si>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</si>
  <si>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</si>
  <si>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</si>
  <si>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</si>
  <si>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</si>
  <si>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</si>
  <si>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</si>
  <si>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</si>
  <si>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</si>
  <si>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</si>
  <si>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</si>
  <si>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</si>
  <si>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</si>
  <si>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</si>
  <si>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</si>
  <si>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</si>
  <si>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</si>
  <si>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</si>
  <si>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</si>
  <si>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</si>
  <si>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</si>
  <si>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</si>
  <si>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</si>
  <si>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</si>
  <si>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</si>
  <si>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</si>
  <si>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</si>
  <si>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</si>
  <si>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</si>
  <si>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</si>
  <si>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</si>
  <si>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</si>
  <si>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</si>
  <si>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</si>
  <si>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</si>
  <si>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</si>
  <si>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</si>
  <si>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</si>
  <si>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</si>
  <si>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</si>
  <si>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</si>
  <si>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</si>
  <si>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</si>
  <si>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</si>
  <si>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</si>
  <si>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</si>
  <si>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</si>
  <si>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</si>
  <si>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</si>
  <si>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</si>
  <si>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</si>
  <si>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</si>
  <si>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</si>
  <si>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</si>
  <si>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</si>
  <si>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</si>
  <si>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</si>
  <si>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</si>
  <si>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</si>
  <si>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</si>
  <si>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</si>
  <si>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</si>
  <si>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</si>
  <si>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</si>
  <si>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</si>
  <si>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</si>
  <si>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</si>
  <si>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</si>
  <si>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</si>
  <si>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</si>
  <si>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</si>
  <si>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</si>
  <si>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</si>
  <si>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</si>
  <si>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</si>
  <si>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</si>
  <si>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</si>
  <si>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</si>
  <si>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</si>
  <si>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</si>
  <si>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</si>
  <si>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</si>
  <si>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</si>
  <si>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</si>
  <si>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</si>
  <si>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</si>
  <si>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</si>
  <si>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</si>
  <si>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</si>
  <si>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</si>
  <si>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</si>
  <si>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</si>
  <si>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</si>
  <si>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</si>
  <si>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</si>
  <si>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</si>
  <si>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</si>
  <si>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</si>
  <si>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</si>
  <si>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</si>
  <si>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</si>
  <si>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</si>
  <si>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</si>
  <si>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</si>
  <si>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</si>
  <si>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</si>
  <si>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</si>
  <si>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</si>
  <si>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</si>
  <si>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</si>
  <si>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</si>
  <si>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</si>
  <si>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</si>
  <si>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</si>
  <si>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</si>
  <si>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</si>
  <si>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</si>
  <si>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</si>
  <si>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</si>
  <si>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</si>
  <si>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</si>
  <si>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</si>
  <si>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</si>
  <si>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</si>
  <si>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</si>
  <si>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</si>
  <si>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</si>
  <si>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</si>
  <si>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</si>
  <si>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</si>
  <si>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</si>
  <si>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</si>
  <si>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</si>
  <si>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</si>
  <si>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</si>
  <si>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</si>
  <si>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</si>
  <si>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</si>
  <si>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</si>
  <si>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</si>
  <si>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</si>
  <si>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</si>
  <si>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</si>
  <si>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</si>
  <si>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</si>
  <si>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</si>
  <si>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</si>
  <si>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</si>
  <si>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</si>
  <si>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</si>
  <si>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</si>
  <si>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</si>
  <si>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</si>
  <si>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</si>
  <si>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</si>
  <si>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</si>
  <si>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</si>
  <si>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</si>
  <si>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</si>
  <si>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</si>
  <si>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</si>
  <si>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</si>
  <si>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</si>
  <si>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</si>
  <si>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</si>
  <si>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</si>
  <si>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</si>
  <si>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</si>
  <si>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</si>
  <si>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</si>
  <si>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</si>
  <si>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</si>
  <si>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</si>
  <si>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</si>
  <si>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</si>
  <si>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</si>
  <si>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</si>
  <si>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</si>
  <si>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</si>
  <si>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</si>
  <si>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</si>
  <si>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</si>
  <si>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</si>
  <si>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</si>
  <si>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</si>
  <si>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</si>
  <si>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</si>
  <si>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</si>
  <si>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</si>
  <si>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</si>
  <si>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</si>
  <si>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</si>
  <si>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</si>
  <si>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</si>
  <si>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</si>
  <si>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</si>
  <si>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</si>
  <si>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</si>
  <si>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</si>
  <si>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</si>
  <si>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</si>
  <si>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</si>
  <si>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</si>
  <si>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</si>
  <si>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</si>
  <si>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</si>
  <si>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</si>
  <si>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</si>
  <si>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</si>
  <si>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</si>
  <si>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</si>
  <si>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</si>
  <si>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</si>
  <si>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</si>
  <si>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</si>
  <si>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</si>
  <si>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</si>
  <si>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</si>
  <si>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</si>
  <si>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</si>
  <si>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</si>
  <si>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</si>
  <si>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</si>
  <si>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</si>
  <si>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</si>
  <si>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</si>
  <si>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</si>
  <si>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</si>
  <si>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</si>
  <si>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</si>
  <si>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</si>
  <si>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</si>
  <si>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</si>
  <si>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</si>
  <si>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</si>
  <si>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</si>
  <si>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</si>
  <si>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</si>
  <si>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</si>
  <si>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</si>
  <si>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</si>
  <si>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</si>
  <si>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</si>
  <si>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</si>
  <si>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</si>
  <si>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</si>
  <si>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</si>
  <si>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</si>
  <si>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</si>
  <si>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</si>
  <si>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</si>
  <si>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</si>
  <si>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</si>
  <si>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</si>
  <si>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</si>
  <si>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</si>
  <si>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</si>
  <si>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</si>
  <si>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</si>
  <si>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</si>
  <si>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</si>
  <si>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</si>
  <si>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</si>
  <si>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</si>
  <si>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</si>
  <si>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</si>
  <si>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</si>
  <si>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</si>
  <si>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</si>
  <si>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</si>
  <si>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</si>
  <si>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</si>
  <si>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</si>
  <si>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</si>
  <si>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</si>
  <si>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</si>
  <si>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</si>
  <si>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</si>
  <si>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</si>
  <si>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</si>
  <si>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</si>
  <si>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</si>
  <si>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</si>
  <si>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</si>
  <si>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</si>
  <si>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</si>
  <si>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</si>
  <si>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</si>
  <si>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</si>
  <si>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</si>
  <si>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</si>
  <si>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</si>
  <si>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</si>
  <si>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</si>
  <si>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</si>
  <si>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</si>
  <si>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</si>
  <si>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</si>
  <si>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</si>
  <si>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</si>
  <si>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</si>
  <si>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</si>
  <si>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</si>
  <si>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</si>
  <si>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</si>
  <si>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</si>
  <si>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</si>
  <si>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</si>
  <si>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</si>
  <si>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</si>
  <si>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</si>
  <si>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</si>
  <si>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</si>
  <si>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</si>
  <si>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</si>
  <si>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</si>
  <si>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</si>
  <si>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</si>
  <si>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</si>
  <si>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</si>
  <si>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</si>
  <si>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</si>
  <si>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</si>
  <si>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</si>
  <si>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</si>
  <si>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</si>
  <si>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</si>
  <si>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</si>
  <si>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</si>
  <si>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</si>
  <si>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</si>
  <si>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</si>
  <si>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</si>
  <si>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</si>
  <si>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</si>
  <si>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</si>
  <si>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</si>
  <si>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</si>
  <si>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</si>
  <si>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</si>
  <si>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</si>
  <si>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</si>
  <si>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</si>
  <si>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</si>
  <si>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</si>
  <si>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</si>
  <si>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</si>
  <si>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</si>
  <si>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</si>
  <si>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</si>
  <si>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</si>
  <si>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</si>
  <si>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</si>
  <si>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</si>
  <si>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</si>
  <si>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</si>
  <si>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</si>
  <si>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</si>
  <si>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</si>
  <si>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</si>
  <si>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</si>
  <si>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</si>
  <si>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</si>
  <si>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</si>
  <si>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</si>
  <si>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</si>
  <si>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</si>
  <si>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</si>
  <si>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</si>
  <si>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</si>
  <si>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</si>
  <si>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</si>
  <si>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</si>
  <si>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</si>
  <si>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</si>
  <si>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</si>
  <si>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</si>
  <si>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</si>
  <si>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</si>
  <si>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</si>
  <si>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</si>
  <si>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</si>
  <si>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</si>
  <si>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</si>
  <si>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</si>
  <si>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</si>
  <si>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</si>
  <si>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</si>
  <si>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</si>
  <si>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</si>
  <si>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</si>
  <si>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</si>
  <si>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</si>
  <si>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</si>
  <si>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</si>
  <si>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</si>
  <si>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</si>
  <si>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</si>
  <si>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</si>
  <si>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</si>
  <si>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</si>
  <si>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</si>
  <si>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</si>
  <si>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</si>
  <si>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</si>
  <si>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</si>
  <si>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</si>
  <si>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</si>
  <si>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</si>
  <si>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</si>
  <si>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</si>
  <si>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</si>
  <si>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</si>
  <si>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</si>
  <si>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</si>
  <si>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</si>
  <si>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</si>
  <si>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</si>
  <si>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</si>
  <si>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</si>
  <si>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</si>
  <si>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</si>
  <si>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</si>
  <si>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</si>
  <si>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</si>
  <si>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</si>
  <si>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</si>
  <si>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</si>
  <si>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</si>
  <si>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</si>
  <si>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</si>
  <si>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</si>
  <si>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</si>
  <si>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</si>
  <si>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</si>
  <si>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</si>
  <si>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</si>
  <si>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</si>
  <si>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</si>
  <si>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</si>
  <si>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</si>
  <si>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</si>
  <si>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</si>
  <si>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</si>
  <si>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</si>
  <si>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</si>
  <si>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</si>
  <si>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</si>
  <si>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</si>
  <si>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</si>
  <si>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</si>
  <si>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</si>
  <si>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</si>
  <si>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</si>
  <si>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</si>
  <si>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</si>
  <si>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</si>
  <si>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</si>
  <si>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</si>
  <si>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</si>
  <si>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</si>
  <si>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</si>
  <si>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</si>
  <si>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</si>
  <si>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</si>
  <si>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</si>
  <si>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</si>
  <si>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</si>
  <si>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</si>
  <si>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</si>
  <si>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</si>
  <si>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</si>
  <si>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</si>
  <si>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</si>
  <si>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</si>
  <si>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</si>
  <si>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</si>
  <si>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</si>
  <si>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</si>
  <si>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</si>
  <si>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</si>
  <si>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</si>
  <si>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</si>
  <si>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</si>
  <si>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</si>
  <si>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</si>
  <si>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</si>
  <si>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</si>
  <si>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</si>
  <si>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</si>
  <si>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</si>
  <si>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</si>
  <si>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</si>
  <si>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</si>
  <si>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</si>
  <si>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</si>
  <si>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</si>
  <si>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</si>
  <si>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</si>
  <si>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</si>
  <si>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</si>
  <si>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</si>
  <si>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</si>
  <si>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</si>
  <si>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</si>
  <si>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</si>
  <si>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</si>
  <si>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</si>
  <si>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</si>
  <si>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</si>
  <si>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</si>
  <si>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</si>
  <si>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</si>
  <si>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</si>
  <si>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</si>
  <si>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</si>
  <si>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</si>
  <si>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</si>
  <si>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</si>
  <si>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</si>
  <si>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</si>
  <si>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</si>
  <si>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</si>
  <si>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</si>
  <si>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</si>
  <si>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</si>
  <si>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</si>
  <si>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</si>
  <si>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</si>
  <si>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</si>
  <si>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</si>
  <si>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</si>
  <si>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</si>
  <si>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</si>
  <si>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</si>
  <si>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</si>
  <si>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</si>
  <si>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</si>
  <si>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</si>
  <si>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</si>
  <si>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</si>
  <si>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</si>
  <si>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</si>
  <si>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</si>
  <si>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</si>
  <si>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</si>
  <si>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</si>
  <si>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</si>
  <si>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</si>
  <si>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</si>
  <si>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</si>
  <si>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</si>
  <si>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</si>
  <si>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</si>
  <si>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</si>
  <si>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</si>
  <si>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</si>
  <si>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</si>
  <si>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</si>
  <si>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</si>
  <si>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</si>
  <si>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</si>
  <si>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</si>
  <si>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</si>
  <si>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</si>
  <si>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</si>
  <si>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</si>
  <si>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</si>
  <si>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</si>
  <si>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</si>
  <si>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</si>
  <si>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</si>
  <si>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</si>
  <si>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</si>
  <si>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</si>
  <si>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</si>
  <si>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</si>
  <si>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</si>
  <si>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</si>
  <si>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</si>
  <si>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</si>
  <si>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</si>
  <si>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</si>
  <si>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</si>
  <si>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</si>
  <si>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</si>
  <si>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</si>
  <si>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</si>
  <si>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</si>
  <si>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</si>
  <si>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</si>
  <si>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</si>
  <si>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</si>
  <si>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</si>
  <si>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</si>
  <si>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</si>
  <si>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</si>
  <si>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</si>
  <si>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</si>
  <si>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</si>
  <si>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</si>
  <si>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</si>
  <si>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</si>
  <si>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</si>
  <si>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</si>
  <si>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</si>
  <si>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</si>
  <si>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</si>
  <si>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</si>
  <si>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</si>
  <si>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</si>
  <si>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</si>
  <si>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</si>
  <si>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</si>
  <si>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</si>
  <si>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</si>
  <si>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</si>
  <si>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</si>
  <si>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</si>
  <si>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</si>
  <si>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</si>
  <si>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</si>
  <si>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</si>
  <si>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</si>
  <si>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</si>
  <si>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</si>
  <si>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</si>
  <si>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</si>
  <si>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</si>
  <si>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</si>
  <si>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</si>
  <si>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</si>
  <si>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</si>
  <si>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</si>
  <si>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</si>
  <si>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</si>
  <si>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</si>
  <si>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</si>
  <si>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</si>
  <si>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</si>
  <si>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</si>
  <si>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</si>
  <si>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</si>
  <si>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</si>
  <si>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</si>
  <si>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</si>
  <si>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</si>
  <si>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</si>
  <si>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</si>
  <si>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</si>
  <si>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</si>
  <si>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</si>
  <si>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</si>
  <si>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</si>
  <si>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</si>
  <si>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</si>
  <si>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</si>
  <si>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</si>
  <si>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</si>
  <si>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</si>
  <si>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</si>
  <si>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</si>
  <si>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</si>
  <si>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</si>
  <si>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</si>
  <si>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</si>
  <si>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</si>
  <si>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</si>
  <si>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</si>
  <si>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</si>
  <si>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</si>
  <si>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</si>
  <si>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</si>
  <si>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</si>
  <si>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</si>
  <si>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</si>
  <si>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</si>
  <si>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</si>
  <si>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</si>
  <si>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</si>
  <si>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</si>
  <si>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</si>
  <si>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</si>
  <si>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</si>
  <si>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</si>
  <si>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</si>
  <si>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</si>
  <si>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</si>
  <si>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</si>
  <si>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</si>
  <si>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</si>
  <si>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</si>
  <si>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</si>
  <si>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</si>
  <si>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</si>
  <si>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</si>
  <si>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</si>
  <si>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</si>
  <si>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</si>
  <si>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</si>
  <si>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</si>
  <si>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</si>
  <si>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</si>
  <si>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</si>
  <si>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</si>
  <si>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</si>
  <si>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</si>
  <si>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</si>
  <si>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</si>
  <si>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</si>
  <si>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</si>
  <si>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</si>
  <si>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</si>
  <si>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</si>
  <si>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</si>
  <si>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</si>
  <si>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</si>
  <si>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</si>
  <si>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</si>
  <si>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</si>
  <si>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</si>
  <si>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</si>
  <si>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</si>
  <si>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</si>
  <si>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</si>
  <si>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</si>
  <si>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</si>
  <si>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</si>
  <si>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</si>
  <si>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</si>
  <si>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</si>
  <si>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</si>
  <si>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</si>
  <si>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</si>
  <si>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</si>
  <si>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</si>
  <si>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</si>
  <si>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</si>
  <si>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</si>
  <si>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</si>
  <si>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</si>
  <si>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</si>
  <si>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</si>
  <si>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</si>
  <si>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</si>
  <si>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</si>
  <si>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</si>
  <si>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</si>
  <si>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</si>
  <si>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</si>
  <si>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</si>
  <si>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</si>
  <si>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</si>
  <si>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</si>
  <si>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</si>
  <si>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</si>
  <si>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</si>
  <si>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</si>
  <si>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</si>
  <si>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</si>
  <si>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</si>
  <si>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</si>
  <si>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</si>
  <si>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</si>
  <si>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</si>
  <si>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</si>
  <si>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</si>
  <si>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</si>
  <si>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</si>
  <si>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</si>
  <si>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</si>
  <si>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</si>
  <si>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</si>
  <si>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</si>
  <si>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</si>
  <si>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</si>
  <si>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</si>
  <si>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</si>
  <si>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</si>
  <si>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</si>
  <si>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</si>
  <si>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</si>
  <si>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</si>
  <si>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</si>
  <si>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</si>
  <si>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</si>
  <si>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</si>
  <si>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</si>
  <si>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</si>
  <si>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</si>
  <si>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</si>
  <si>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</si>
  <si>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</si>
  <si>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</si>
  <si>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</si>
  <si>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</si>
  <si>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</si>
  <si>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</si>
  <si>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</si>
  <si>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</si>
  <si>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</si>
  <si>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</si>
  <si>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</si>
  <si>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</si>
  <si>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</si>
  <si>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</si>
  <si>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</si>
  <si>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</si>
  <si>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</si>
  <si>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</si>
  <si>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</si>
  <si>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</si>
  <si>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</si>
  <si>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</si>
  <si>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</si>
  <si>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</si>
  <si>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</si>
  <si>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</si>
  <si>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</si>
  <si>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</si>
  <si>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</si>
  <si>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</si>
  <si>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</si>
  <si>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</si>
  <si>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</si>
  <si>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</si>
  <si>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</si>
  <si>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</si>
  <si>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</si>
  <si>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</si>
  <si>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</si>
  <si>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</si>
  <si>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</si>
  <si>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</si>
  <si>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</si>
  <si>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</si>
  <si>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</si>
  <si>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</si>
  <si>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</si>
  <si>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</si>
  <si>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</si>
  <si>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</si>
  <si>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</si>
  <si>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</si>
  <si>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</si>
  <si>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</si>
  <si>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</si>
  <si>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</si>
  <si>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</si>
  <si>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</si>
  <si>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</si>
  <si>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</si>
  <si>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</si>
  <si>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</si>
  <si>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</si>
  <si>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</si>
  <si>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</si>
  <si>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</si>
  <si>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</si>
  <si>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</si>
  <si>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</si>
  <si>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</si>
  <si>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</si>
  <si>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</si>
  <si>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</si>
  <si>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</si>
  <si>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</si>
  <si>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</si>
  <si>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</si>
  <si>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</si>
  <si>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</si>
  <si>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</si>
  <si>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</si>
  <si>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</si>
  <si>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</si>
  <si>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</si>
  <si>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</si>
  <si>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</si>
  <si>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</si>
  <si>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</si>
  <si>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</si>
  <si>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</si>
  <si>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</si>
  <si>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</si>
  <si>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</si>
  <si>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</si>
  <si>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</si>
  <si>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</si>
  <si>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</si>
  <si>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</si>
  <si>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</si>
  <si>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</si>
  <si>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</si>
  <si>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</si>
  <si>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</si>
  <si>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</si>
  <si>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</si>
  <si>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</si>
  <si>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</si>
  <si>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</si>
  <si>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</si>
  <si>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</si>
  <si>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</si>
  <si>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</si>
  <si>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</si>
  <si>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</si>
  <si>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</si>
  <si>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</si>
  <si>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</si>
  <si>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</si>
  <si>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</si>
  <si>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</si>
  <si>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</si>
  <si>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</si>
  <si>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</si>
  <si>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</si>
  <si>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</si>
  <si>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</si>
  <si>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</si>
  <si>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</si>
  <si>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</si>
  <si>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</si>
  <si>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</si>
  <si>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</si>
  <si>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</si>
  <si>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</si>
  <si>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</si>
  <si>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</si>
  <si>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</si>
  <si>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</si>
  <si>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</si>
  <si>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</si>
  <si>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</si>
  <si>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</si>
  <si>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</si>
  <si>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</si>
  <si>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</si>
  <si>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</si>
  <si>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</si>
  <si>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</si>
  <si>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</si>
  <si>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</si>
  <si>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</si>
  <si>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</si>
  <si>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</si>
  <si>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</si>
  <si>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</si>
  <si>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</si>
  <si>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</si>
  <si>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</si>
  <si>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</si>
  <si>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</si>
  <si>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</si>
  <si>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</si>
  <si>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</si>
  <si>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</si>
  <si>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</si>
  <si>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</si>
  <si>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</si>
  <si>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</si>
  <si>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</si>
  <si>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</si>
  <si>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</si>
  <si>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</si>
  <si>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</si>
  <si>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</si>
  <si>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</si>
  <si>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</si>
  <si>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</si>
  <si>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</si>
  <si>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</si>
  <si>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</si>
  <si>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</si>
  <si>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</si>
  <si>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</si>
  <si>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</si>
  <si>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</si>
  <si>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</si>
  <si>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</si>
  <si>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</si>
  <si>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</si>
  <si>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</si>
  <si>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</si>
  <si>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</si>
  <si>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</si>
  <si>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</si>
  <si>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</si>
  <si>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</si>
  <si>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</si>
  <si>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</si>
  <si>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</si>
  <si>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</si>
  <si>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</si>
  <si>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</si>
  <si>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</si>
  <si>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</si>
  <si>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</si>
  <si>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</si>
  <si>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</si>
  <si>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</si>
  <si>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</si>
  <si>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</si>
  <si>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</si>
  <si>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</si>
  <si>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</si>
  <si>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</si>
  <si>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</si>
  <si>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</si>
  <si>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</si>
  <si>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</si>
  <si>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</si>
  <si>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</si>
  <si>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</si>
  <si>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</si>
  <si>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</si>
  <si>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</si>
  <si>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</si>
  <si>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</si>
  <si>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</si>
  <si>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</si>
  <si>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</si>
  <si>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</si>
  <si>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</si>
  <si>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</si>
  <si>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</si>
  <si>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</si>
  <si>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</si>
  <si>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</si>
  <si>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</si>
  <si>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</si>
  <si>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</si>
  <si>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</si>
  <si>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</si>
  <si>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</si>
  <si>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</si>
  <si>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</si>
  <si>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</si>
  <si>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</si>
  <si>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</si>
  <si>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</si>
  <si>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</si>
  <si>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</si>
  <si>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</si>
  <si>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</si>
  <si>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</si>
  <si>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</si>
  <si>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</si>
  <si>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</si>
  <si>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</si>
  <si>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</si>
  <si>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</si>
  <si>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</si>
  <si>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</si>
  <si>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</si>
  <si>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</si>
  <si>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</si>
  <si>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</si>
  <si>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</si>
  <si>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</si>
  <si>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</si>
  <si>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</si>
  <si>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</si>
  <si>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</si>
  <si>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</si>
  <si>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</si>
  <si>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</si>
  <si>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</si>
  <si>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</si>
  <si>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</si>
  <si>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</si>
  <si>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</si>
  <si>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</si>
  <si>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</si>
  <si>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</si>
  <si>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</si>
  <si>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</si>
  <si>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</si>
  <si>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</si>
  <si>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</si>
  <si>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</si>
  <si>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</si>
  <si>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</si>
  <si>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</si>
  <si>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</si>
  <si>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</si>
  <si>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</si>
  <si>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</si>
  <si>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</si>
  <si>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</si>
  <si>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</si>
  <si>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</si>
  <si>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</si>
  <si>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</si>
  <si>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</si>
  <si>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</si>
  <si>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</si>
  <si>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</si>
  <si>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</si>
  <si>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</si>
  <si>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</si>
  <si>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</si>
  <si>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</si>
  <si>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</si>
  <si>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</si>
  <si>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</si>
  <si>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</si>
  <si>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</si>
  <si>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</si>
  <si>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</si>
  <si>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</si>
  <si>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</si>
  <si>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</si>
  <si>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</si>
  <si>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</si>
  <si>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</si>
  <si>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</si>
  <si>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</si>
  <si>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</si>
  <si>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</si>
  <si>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</si>
  <si>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</si>
  <si>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</si>
  <si>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</si>
  <si>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</si>
  <si>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</si>
  <si>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</si>
  <si>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</si>
  <si>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</si>
  <si>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</si>
  <si>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</si>
  <si>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</si>
  <si>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</si>
  <si>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</si>
  <si>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</si>
  <si>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</si>
  <si>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</si>
  <si>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</si>
  <si>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</si>
  <si>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</si>
  <si>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</si>
  <si>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</si>
  <si>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</si>
  <si>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</si>
  <si>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</si>
  <si>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</si>
  <si>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</si>
  <si>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</si>
  <si>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</si>
  <si>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</si>
  <si>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</si>
  <si>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</si>
  <si>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</si>
  <si>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</si>
  <si>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</si>
  <si>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</si>
  <si>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</si>
  <si>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</si>
  <si>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</si>
  <si>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</si>
  <si>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</si>
  <si>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</si>
  <si>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</si>
  <si>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</si>
  <si>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</si>
  <si>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</si>
  <si>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</si>
  <si>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</si>
  <si>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</si>
  <si>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</si>
  <si>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</si>
  <si>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</si>
  <si>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</si>
  <si>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</si>
  <si>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</si>
  <si>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</si>
  <si>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</si>
  <si>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</si>
  <si>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</si>
  <si>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</si>
  <si>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</si>
  <si>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</si>
  <si>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</si>
  <si>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</si>
  <si>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</si>
  <si>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</si>
  <si>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</si>
  <si>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</si>
  <si>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</si>
  <si>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</si>
  <si>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</si>
  <si>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</si>
  <si>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</si>
  <si>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</si>
  <si>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</si>
  <si>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</si>
  <si>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</si>
  <si>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</si>
  <si>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</si>
  <si>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</si>
  <si>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</si>
  <si>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</si>
  <si>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</si>
  <si>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</si>
  <si>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</si>
  <si>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</si>
  <si>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</si>
  <si>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</si>
  <si>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</si>
  <si>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</si>
  <si>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</si>
  <si>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</si>
  <si>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</si>
  <si>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</si>
  <si>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</si>
  <si>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</si>
  <si>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</si>
  <si>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</si>
  <si>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</si>
  <si>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</si>
  <si>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</si>
  <si>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</si>
  <si>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</si>
  <si>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</si>
  <si>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</si>
  <si>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</si>
  <si>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</si>
  <si>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</si>
  <si>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</si>
  <si>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</si>
  <si>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</si>
  <si>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</si>
  <si>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</si>
  <si>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</si>
  <si>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</si>
  <si>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</si>
  <si>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</si>
  <si>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</si>
  <si>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</si>
  <si>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</si>
  <si>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</si>
  <si>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</si>
  <si>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</si>
  <si>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</si>
  <si>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</si>
  <si>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</si>
  <si>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</si>
  <si>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</si>
  <si>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</si>
  <si>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</si>
  <si>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</si>
  <si>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</si>
  <si>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</si>
  <si>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</si>
  <si>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</si>
  <si>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</si>
  <si>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</si>
  <si>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</si>
  <si>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</si>
  <si>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</si>
  <si>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</si>
  <si>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</si>
  <si>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</si>
  <si>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</si>
  <si>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</si>
  <si>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</si>
  <si>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</si>
  <si>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</si>
  <si>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</si>
  <si>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</si>
  <si>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</si>
  <si>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</si>
  <si>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</si>
  <si>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</si>
  <si>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</si>
  <si>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</si>
  <si>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</si>
  <si>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</si>
  <si>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</si>
  <si>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</si>
  <si>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</si>
  <si>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</si>
  <si>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</si>
  <si>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</si>
  <si>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</si>
  <si>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</si>
  <si>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</si>
  <si>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</si>
  <si>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</si>
  <si>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</si>
  <si>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</si>
  <si>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</si>
  <si>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</si>
  <si>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</si>
  <si>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</si>
  <si>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</si>
  <si>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</si>
  <si>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</si>
  <si>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</si>
  <si>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</si>
  <si>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</si>
  <si>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</si>
  <si>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</si>
  <si>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</si>
  <si>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</si>
  <si>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</si>
  <si>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</si>
  <si>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</si>
  <si>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</si>
  <si>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</si>
  <si>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</si>
  <si>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</si>
  <si>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</si>
  <si>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</si>
  <si>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</si>
  <si>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</si>
  <si>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</si>
  <si>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</si>
  <si>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</si>
  <si>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</si>
  <si>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</si>
  <si>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</si>
  <si>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</si>
  <si>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</si>
  <si>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</si>
  <si>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</si>
  <si>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</si>
  <si>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</si>
  <si>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</si>
  <si>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</si>
  <si>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</si>
  <si>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</si>
  <si>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</si>
  <si>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</si>
  <si>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</si>
  <si>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</si>
  <si>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</si>
  <si>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</si>
  <si>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</si>
  <si>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</si>
  <si>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</si>
  <si>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</si>
  <si>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</si>
  <si>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</si>
  <si>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</si>
  <si>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</si>
  <si>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</si>
  <si>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</si>
  <si>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</si>
  <si>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</si>
  <si>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</si>
  <si>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</si>
  <si>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</si>
  <si>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</si>
  <si>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</si>
  <si>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</si>
  <si>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</si>
  <si>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</si>
  <si>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</si>
  <si>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</si>
  <si>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</si>
  <si>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</si>
  <si>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</si>
  <si>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</si>
  <si>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</si>
  <si>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</si>
  <si>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</si>
  <si>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</si>
  <si>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</si>
  <si>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</si>
  <si>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</si>
  <si>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</si>
  <si>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</si>
  <si>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</si>
  <si>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</si>
  <si>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</si>
  <si>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</si>
  <si>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</si>
  <si>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</si>
  <si>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</si>
  <si>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</si>
  <si>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</si>
  <si>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</si>
  <si>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</si>
  <si>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</si>
  <si>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</si>
  <si>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</si>
  <si>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</si>
  <si>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</si>
  <si>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</si>
  <si>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</si>
  <si>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</si>
  <si>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</si>
  <si>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</si>
  <si>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</si>
  <si>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</si>
  <si>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</si>
  <si>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</si>
  <si>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</si>
  <si>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</si>
  <si>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</si>
  <si>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</si>
  <si>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</si>
  <si>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</si>
  <si>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</si>
  <si>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</si>
  <si>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</si>
  <si>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</si>
  <si>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</si>
  <si>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</si>
  <si>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</si>
  <si>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</si>
  <si>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</si>
  <si>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</si>
  <si>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</si>
  <si>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</si>
  <si>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</si>
  <si>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</si>
  <si>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</si>
  <si>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</si>
  <si>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</si>
  <si>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</si>
  <si>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</si>
  <si>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</si>
  <si>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</si>
  <si>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</si>
  <si>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</si>
  <si>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</si>
  <si>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</si>
  <si>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</si>
  <si>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</si>
  <si>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</si>
  <si>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</si>
  <si>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</si>
  <si>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</si>
  <si>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</si>
  <si>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</si>
  <si>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</si>
  <si>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</si>
  <si>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</si>
  <si>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</si>
  <si>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</si>
  <si>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</si>
  <si>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</si>
  <si>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</si>
  <si>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</si>
  <si>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</si>
  <si>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</si>
  <si>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</si>
  <si>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</si>
  <si>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</si>
  <si>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</si>
  <si>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</si>
  <si>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</si>
  <si>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</si>
  <si>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</si>
  <si>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</si>
  <si>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</si>
  <si>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</si>
  <si>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</si>
  <si>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</si>
  <si>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</si>
  <si>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</si>
  <si>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</si>
  <si>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</si>
  <si>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</si>
  <si>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</si>
  <si>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</si>
  <si>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</si>
  <si>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</si>
  <si>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</si>
  <si>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</si>
  <si>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</si>
  <si>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</si>
  <si>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</si>
  <si>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</si>
  <si>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</si>
  <si>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</si>
  <si>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</si>
  <si>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</si>
  <si>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</si>
  <si>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</si>
  <si>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</si>
  <si>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</si>
  <si>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</si>
  <si>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</si>
  <si>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</si>
  <si>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</si>
  <si>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</si>
  <si>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</si>
  <si>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</si>
  <si>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</si>
  <si>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</si>
  <si>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</si>
  <si>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</si>
  <si>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</si>
  <si>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</si>
  <si>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</si>
  <si>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</si>
  <si>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</si>
  <si>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</si>
  <si>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</si>
  <si>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</si>
  <si>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</si>
  <si>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</si>
  <si>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</si>
  <si>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</si>
  <si>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</si>
  <si>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</si>
  <si>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</si>
  <si>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</si>
  <si>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</si>
  <si>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</si>
  <si>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</si>
  <si>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</si>
  <si>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</si>
  <si>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</si>
  <si>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</si>
  <si>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</si>
  <si>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</si>
  <si>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</si>
  <si>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</si>
  <si>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</si>
  <si>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</si>
  <si>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</si>
  <si>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</si>
  <si>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</si>
  <si>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</si>
  <si>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</si>
  <si>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</si>
  <si>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</si>
  <si>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</si>
  <si>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</si>
  <si>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</si>
  <si>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</si>
  <si>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</si>
  <si>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</si>
  <si>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</si>
  <si>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</si>
  <si>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</si>
  <si>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</si>
  <si>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</si>
  <si>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</si>
  <si>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</si>
  <si>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</si>
  <si>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</si>
  <si>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</si>
  <si>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</si>
  <si>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</si>
  <si>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</si>
  <si>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</si>
  <si>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</si>
  <si>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</si>
  <si>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</si>
  <si>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</si>
  <si>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</si>
  <si>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</si>
  <si>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</si>
  <si>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</si>
  <si>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</si>
  <si>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</si>
  <si>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</si>
  <si>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</si>
  <si>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</si>
  <si>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</si>
  <si>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</si>
  <si>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</si>
  <si>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</si>
  <si>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</si>
  <si>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</si>
  <si>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</si>
  <si>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</si>
  <si>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</si>
  <si>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</si>
  <si>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</si>
  <si>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</si>
  <si>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</si>
  <si>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</si>
  <si>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</si>
  <si>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</si>
  <si>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</si>
  <si>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</si>
  <si>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</si>
  <si>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</si>
  <si>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</si>
  <si>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</si>
  <si>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</si>
  <si>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</si>
  <si>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</si>
  <si>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</si>
  <si>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</si>
  <si>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</si>
  <si>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</si>
  <si>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</si>
  <si>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</si>
  <si>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</si>
  <si>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</si>
  <si>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</si>
  <si>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</si>
  <si>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</si>
  <si>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</si>
  <si>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</si>
  <si>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</si>
  <si>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</si>
  <si>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</si>
  <si>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</si>
  <si>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</si>
  <si>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</si>
  <si>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</si>
  <si>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</si>
  <si>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</si>
  <si>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</si>
  <si>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</si>
  <si>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</si>
  <si>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</si>
  <si>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</si>
  <si>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</si>
  <si>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</si>
  <si>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</si>
  <si>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</si>
  <si>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</si>
  <si>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</si>
  <si>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</si>
  <si>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</si>
  <si>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</si>
  <si>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</si>
  <si>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</si>
  <si>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</si>
  <si>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</si>
  <si>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</si>
  <si>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</si>
  <si>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</si>
  <si>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</si>
  <si>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</si>
  <si>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</si>
  <si>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</si>
  <si>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</si>
  <si>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</si>
  <si>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</si>
  <si>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</si>
  <si>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</si>
  <si>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</si>
  <si>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</si>
  <si>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</si>
  <si>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</si>
  <si>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</si>
  <si>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</si>
  <si>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</si>
  <si>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</si>
  <si>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</si>
  <si>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</si>
  <si>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</si>
  <si>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</si>
  <si>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</si>
  <si>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</si>
  <si>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</si>
  <si>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</si>
  <si>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</si>
  <si>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</si>
  <si>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</si>
  <si>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</si>
  <si>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</si>
  <si>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</si>
  <si>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</si>
  <si>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</si>
  <si>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</si>
  <si>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</si>
  <si>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</si>
  <si>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</si>
  <si>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</si>
  <si>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</si>
  <si>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</si>
  <si>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</si>
  <si>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</si>
  <si>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</si>
  <si>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</si>
  <si>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</si>
  <si>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</si>
  <si>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</si>
  <si>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</si>
  <si>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</si>
  <si>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</si>
  <si>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</si>
  <si>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</si>
  <si>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</si>
  <si>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</si>
  <si>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</si>
  <si>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</si>
  <si>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</si>
  <si>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</si>
  <si>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</si>
  <si>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</si>
  <si>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</si>
  <si>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</si>
  <si>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</si>
  <si>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</si>
  <si>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</si>
  <si>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</si>
  <si>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</si>
  <si>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</si>
  <si>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</si>
  <si>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</si>
  <si>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</si>
  <si>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</si>
  <si>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</si>
  <si>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</si>
  <si>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</si>
  <si>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</si>
  <si>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</si>
  <si>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</si>
  <si>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</si>
  <si>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</si>
  <si>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</si>
  <si>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</si>
  <si>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</si>
  <si>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</si>
  <si>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</si>
  <si>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</si>
  <si>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</si>
  <si>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</si>
  <si>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</si>
  <si>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</si>
  <si>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</si>
  <si>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</si>
  <si>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</si>
  <si>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</si>
  <si>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</si>
  <si>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</si>
  <si>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</si>
  <si>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</si>
  <si>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</si>
  <si>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</si>
  <si>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</si>
  <si>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</si>
  <si>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</si>
  <si>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</si>
  <si>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</si>
  <si>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</si>
  <si>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</si>
  <si>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</si>
  <si>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</si>
  <si>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</si>
  <si>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</si>
  <si>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</si>
  <si>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</si>
  <si>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</si>
  <si>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</si>
  <si>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</si>
  <si>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</si>
  <si>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</si>
  <si>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</si>
  <si>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</si>
  <si>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</si>
  <si>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</si>
  <si>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</si>
  <si>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</si>
  <si>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</si>
  <si>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</si>
  <si>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</si>
  <si>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</si>
  <si>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</si>
  <si>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</si>
  <si>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</si>
  <si>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</si>
  <si>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</si>
  <si>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</si>
  <si>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</si>
  <si>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</si>
  <si>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</si>
  <si>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</si>
  <si>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</si>
  <si>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</si>
  <si>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</si>
  <si>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</si>
  <si>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</si>
  <si>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</si>
  <si>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</si>
  <si>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</si>
  <si>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</si>
  <si>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</si>
  <si>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</si>
  <si>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</si>
  <si>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</si>
  <si>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</si>
  <si>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</si>
  <si>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</si>
  <si>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</si>
  <si>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</si>
  <si>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</si>
  <si>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</si>
  <si>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</si>
  <si>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</si>
  <si>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</si>
  <si>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</si>
  <si>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</si>
  <si>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</si>
  <si>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</si>
  <si>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</si>
  <si>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</si>
  <si>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</si>
  <si>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</si>
  <si>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</si>
  <si>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</si>
  <si>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</si>
  <si>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</si>
  <si>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</si>
  <si>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</si>
  <si>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</si>
  <si>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</si>
  <si>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</si>
  <si>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</si>
  <si>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</si>
  <si>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</si>
  <si>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</si>
  <si>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</si>
  <si>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</si>
  <si>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</si>
  <si>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</si>
  <si>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</si>
  <si>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</si>
  <si>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</si>
  <si>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</si>
  <si>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</si>
  <si>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</si>
  <si>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</si>
  <si>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</si>
  <si>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</si>
  <si>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</si>
  <si>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</si>
  <si>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</si>
  <si>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</si>
  <si>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</si>
  <si>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</si>
  <si>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</si>
  <si>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</si>
  <si>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</si>
  <si>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</si>
  <si>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</si>
  <si>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</si>
  <si>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</si>
  <si>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</si>
  <si>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</si>
  <si>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</si>
  <si>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</si>
  <si>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</si>
  <si>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</si>
  <si>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</si>
  <si>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</si>
  <si>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</si>
  <si>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</si>
  <si>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</si>
  <si>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</si>
  <si>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</si>
  <si>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</si>
  <si>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</si>
  <si>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</si>
  <si>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</si>
  <si>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</si>
  <si>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</si>
  <si>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</si>
  <si>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</si>
  <si>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</si>
  <si>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</si>
  <si>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</si>
  <si>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</si>
  <si>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</si>
  <si>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</si>
  <si>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</si>
  <si>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</si>
  <si>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</si>
  <si>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</si>
  <si>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</si>
  <si>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</si>
  <si>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</si>
  <si>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</si>
  <si>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</si>
  <si>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</si>
  <si>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</si>
  <si>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</si>
  <si>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</si>
  <si>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</si>
  <si>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</si>
  <si>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</si>
  <si>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</si>
  <si>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</si>
  <si>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</si>
  <si>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</si>
  <si>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</si>
  <si>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</si>
  <si>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</si>
  <si>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</si>
  <si>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</si>
  <si>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</si>
  <si>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</si>
  <si>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</si>
  <si>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</si>
  <si>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</si>
  <si>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</si>
  <si>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</si>
  <si>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</si>
  <si>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</si>
  <si>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</si>
  <si>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</si>
  <si>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</si>
  <si>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</si>
  <si>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</si>
  <si>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</si>
  <si>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</si>
  <si>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</si>
  <si>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</si>
  <si>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</si>
  <si>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</si>
  <si>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</si>
  <si>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</si>
  <si>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</si>
  <si>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</si>
  <si>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</si>
  <si>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</si>
  <si>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</si>
  <si>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</si>
  <si>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</si>
  <si>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</si>
  <si>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</si>
  <si>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</si>
  <si>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</si>
  <si>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</si>
  <si>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</si>
  <si>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</si>
  <si>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</si>
  <si>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</si>
  <si>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</si>
  <si>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</si>
  <si>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</si>
  <si>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</si>
  <si>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</si>
  <si>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</si>
  <si>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</si>
  <si>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</si>
  <si>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</si>
  <si>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</si>
  <si>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</si>
  <si>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</si>
  <si>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</si>
  <si>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</si>
  <si>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</si>
  <si>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</si>
  <si>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</si>
  <si>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</si>
  <si>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</si>
  <si>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</si>
  <si>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</si>
  <si>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</si>
  <si>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</si>
  <si>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</si>
  <si>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</si>
  <si>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</si>
  <si>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</si>
  <si>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</si>
  <si>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</si>
  <si>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</si>
  <si>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</si>
  <si>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</si>
  <si>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</si>
  <si>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</si>
  <si>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</si>
  <si>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</si>
  <si>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</si>
  <si>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</si>
  <si>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</si>
  <si>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</si>
  <si>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</si>
  <si>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</si>
  <si>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</si>
  <si>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</si>
  <si>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</si>
  <si>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</si>
  <si>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</si>
  <si>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</si>
  <si>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</si>
  <si>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</si>
  <si>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</si>
  <si>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</si>
  <si>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</si>
  <si>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</si>
  <si>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</si>
  <si>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</si>
  <si>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</si>
  <si>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</si>
  <si>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</si>
  <si>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</si>
  <si>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</si>
  <si>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</si>
  <si>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</si>
  <si>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</si>
  <si>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</si>
  <si>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</si>
  <si>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</si>
  <si>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</si>
  <si>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</si>
  <si>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</si>
  <si>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</si>
  <si>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</si>
  <si>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</si>
  <si>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</si>
  <si>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</si>
  <si>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</si>
  <si>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</si>
  <si>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</si>
  <si>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</si>
  <si>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</si>
  <si>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</si>
  <si>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</si>
  <si>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</si>
  <si>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</si>
  <si>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</si>
  <si>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</si>
  <si>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</si>
  <si>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</si>
  <si>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</si>
  <si>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</si>
  <si>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</si>
  <si>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</si>
  <si>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</si>
  <si>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</si>
  <si>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</si>
  <si>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</si>
  <si>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</si>
  <si>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</si>
  <si>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</si>
  <si>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</si>
  <si>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</si>
  <si>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</si>
  <si>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</si>
  <si>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</si>
  <si>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</si>
  <si>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</si>
  <si>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</si>
  <si>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</si>
  <si>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</si>
  <si>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</si>
  <si>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</si>
  <si>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</si>
  <si>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</si>
  <si>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</si>
  <si>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</si>
  <si>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</si>
  <si>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</si>
  <si>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</si>
  <si>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</si>
  <si>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</si>
  <si>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</si>
  <si>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</si>
  <si>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</si>
  <si>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</si>
  <si>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</si>
  <si>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</si>
  <si>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</si>
  <si>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</si>
  <si>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</si>
  <si>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</si>
  <si>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</si>
  <si>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</si>
  <si>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</si>
  <si>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</si>
  <si>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</si>
  <si>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</si>
  <si>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</si>
  <si>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</si>
  <si>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</si>
  <si>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</si>
  <si>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</si>
  <si>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</si>
  <si>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</si>
  <si>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</si>
  <si>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</si>
  <si>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</si>
  <si>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</si>
  <si>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</si>
  <si>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</si>
  <si>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</si>
  <si>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</si>
  <si>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</si>
  <si>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</si>
  <si>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</si>
  <si>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</si>
  <si>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</si>
  <si>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</si>
  <si>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</si>
  <si>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</si>
  <si>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</si>
  <si>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</si>
  <si>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</si>
  <si>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</si>
  <si>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</si>
  <si>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</si>
  <si>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</si>
  <si>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</si>
  <si>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</si>
  <si>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</si>
  <si>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</si>
  <si>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</si>
  <si>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</si>
  <si>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</si>
  <si>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</si>
  <si>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</si>
  <si>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</si>
  <si>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</si>
  <si>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</si>
  <si>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</si>
  <si>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</si>
  <si>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</si>
  <si>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</si>
  <si>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</si>
  <si>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</si>
  <si>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</si>
  <si>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</si>
  <si>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</si>
  <si>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</si>
  <si>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</si>
  <si>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</si>
  <si>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</si>
  <si>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</si>
  <si>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</si>
  <si>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</si>
  <si>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</si>
  <si>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</si>
  <si>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</si>
  <si>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</si>
  <si>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</si>
  <si>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</si>
  <si>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</si>
  <si>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</si>
  <si>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</si>
  <si>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</si>
  <si>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</si>
  <si>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</si>
  <si>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</si>
  <si>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</si>
  <si>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</si>
  <si>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</si>
  <si>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</si>
  <si>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</si>
  <si>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</si>
  <si>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</si>
  <si>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</si>
  <si>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</si>
  <si>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</si>
  <si>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</si>
  <si>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</si>
  <si>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</si>
  <si>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</si>
  <si>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</si>
  <si>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</si>
  <si>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</si>
  <si>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</si>
  <si>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</si>
  <si>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</si>
  <si>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</si>
  <si>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</si>
  <si>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</si>
  <si>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</si>
  <si>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</si>
  <si>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</si>
  <si>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</si>
  <si>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</si>
  <si>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</si>
  <si>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</si>
  <si>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</si>
  <si>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</si>
  <si>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</si>
  <si>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</si>
  <si>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</si>
  <si>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</si>
  <si>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</si>
  <si>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</si>
  <si>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</si>
  <si>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</si>
  <si>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</si>
  <si>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</si>
  <si>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</si>
  <si>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</si>
  <si>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</si>
  <si>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</si>
  <si>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</si>
  <si>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</si>
  <si>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</si>
  <si>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</si>
  <si>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</si>
  <si>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</si>
  <si>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</si>
  <si>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</si>
  <si>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</si>
  <si>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</si>
  <si>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</si>
  <si>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</si>
  <si>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</si>
  <si>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</si>
  <si>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</si>
  <si>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</si>
  <si>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</si>
  <si>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</si>
  <si>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</si>
  <si>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</si>
  <si>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</si>
  <si>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</si>
  <si>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</si>
  <si>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</si>
  <si>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</si>
  <si>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</si>
  <si>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</si>
  <si>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</si>
  <si>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</si>
  <si>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</si>
  <si>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</si>
  <si>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</si>
  <si>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</si>
  <si>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</si>
  <si>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</si>
  <si>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</si>
  <si>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</si>
  <si>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</si>
  <si>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</si>
  <si>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</si>
  <si>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</si>
  <si>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</si>
  <si>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</si>
  <si>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</si>
  <si>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</si>
  <si>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</si>
  <si>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</si>
  <si>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</si>
  <si>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</si>
  <si>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</si>
  <si>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</si>
  <si>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</si>
  <si>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</si>
  <si>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</si>
  <si>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</si>
  <si>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</si>
  <si>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</si>
  <si>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</si>
  <si>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</si>
  <si>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</si>
  <si>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</si>
  <si>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</si>
  <si>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</si>
  <si>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</si>
  <si>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</si>
  <si>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</si>
  <si>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</si>
  <si>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</si>
  <si>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</si>
  <si>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</si>
  <si>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</si>
  <si>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</si>
  <si>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</si>
  <si>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</si>
  <si>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</si>
  <si>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</si>
  <si>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</si>
  <si>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</si>
  <si>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</si>
  <si>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</si>
  <si>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</si>
  <si>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</si>
  <si>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</si>
  <si>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</si>
  <si>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</si>
  <si>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</si>
  <si>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</si>
  <si>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</si>
  <si>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</si>
  <si>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</si>
  <si>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</si>
  <si>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</si>
  <si>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</si>
  <si>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</si>
  <si>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</si>
  <si>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</si>
  <si>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</si>
  <si>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</si>
  <si>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</si>
  <si>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</si>
  <si>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</si>
  <si>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</si>
  <si>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</si>
  <si>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</si>
  <si>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</si>
  <si>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</si>
  <si>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</si>
  <si>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</si>
  <si>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</si>
  <si>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</si>
  <si>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</si>
  <si>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</si>
  <si>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</si>
  <si>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</si>
  <si>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</si>
  <si>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</si>
  <si>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</si>
  <si>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</si>
  <si>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</si>
  <si>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</si>
  <si>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</si>
  <si>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</si>
  <si>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</si>
  <si>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</si>
  <si>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</si>
  <si>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</si>
  <si>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</si>
  <si>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</si>
  <si>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</si>
  <si>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</si>
  <si>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</si>
  <si>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</si>
  <si>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</si>
  <si>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</si>
  <si>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</si>
  <si>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</si>
  <si>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</si>
  <si>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</si>
  <si>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</si>
  <si>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</si>
  <si>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</si>
  <si>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</si>
  <si>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</si>
  <si>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</si>
  <si>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</si>
  <si>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</si>
  <si>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</si>
  <si>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</si>
  <si>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</si>
  <si>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</si>
  <si>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</si>
  <si>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</si>
  <si>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</si>
  <si>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</si>
  <si>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</si>
  <si>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</si>
  <si>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</si>
  <si>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</si>
  <si>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</si>
  <si>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</si>
  <si>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</si>
  <si>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</si>
  <si>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</si>
  <si>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</si>
  <si>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</si>
  <si>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</si>
  <si>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</si>
  <si>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</si>
  <si>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</si>
  <si>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</si>
  <si>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</si>
  <si>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</si>
  <si>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</si>
  <si>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</si>
  <si>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</si>
  <si>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</si>
  <si>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</si>
  <si>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</si>
  <si>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</si>
  <si>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</si>
  <si>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</si>
  <si>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</si>
  <si>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</si>
  <si>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</si>
  <si>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</si>
  <si>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</si>
  <si>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</si>
  <si>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</si>
  <si>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</si>
  <si>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</si>
  <si>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</si>
  <si>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</si>
  <si>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</si>
  <si>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</si>
  <si>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</si>
  <si>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</si>
  <si>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</si>
  <si>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</si>
  <si>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</si>
  <si>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</si>
  <si>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</si>
  <si>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</si>
  <si>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</si>
  <si>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</si>
  <si>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</si>
  <si>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</si>
  <si>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</si>
  <si>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</si>
  <si>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</si>
  <si>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</si>
  <si>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</si>
  <si>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</si>
  <si>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</si>
  <si>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</si>
  <si>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</si>
  <si>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</si>
  <si>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</si>
  <si>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</si>
  <si>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</si>
  <si>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</si>
  <si>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</si>
  <si>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</si>
  <si>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</si>
  <si>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</si>
  <si>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</si>
  <si>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</si>
  <si>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</si>
  <si>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</si>
  <si>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</si>
  <si>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</si>
  <si>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</si>
  <si>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</si>
  <si>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</si>
  <si>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</si>
  <si>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</si>
  <si>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</si>
  <si>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</si>
  <si>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</si>
  <si>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</si>
  <si>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</si>
  <si>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</si>
  <si>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</si>
  <si>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</si>
  <si>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</si>
  <si>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</si>
  <si>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</si>
  <si>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</si>
  <si>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</si>
  <si>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</si>
  <si>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</si>
  <si>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</si>
  <si>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</si>
  <si>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</si>
  <si>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</si>
  <si>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</si>
  <si>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</si>
  <si>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</si>
  <si>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</si>
  <si>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</si>
  <si>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</si>
  <si>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</si>
  <si>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</si>
  <si>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</si>
  <si>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</si>
  <si>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</si>
  <si>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</si>
  <si>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</si>
  <si>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</si>
  <si>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</si>
  <si>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</si>
  <si>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</si>
  <si>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</si>
  <si>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</si>
  <si>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</si>
  <si>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</si>
  <si>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</si>
  <si>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</si>
  <si>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</si>
  <si>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</si>
  <si>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</si>
  <si>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</si>
  <si>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</si>
  <si>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</si>
  <si>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</si>
  <si>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</si>
  <si>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</si>
  <si>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</si>
  <si>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</si>
  <si>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</si>
  <si>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</si>
  <si>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</si>
  <si>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</si>
  <si>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</si>
  <si>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</si>
  <si>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</si>
  <si>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</si>
  <si>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</si>
  <si>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</si>
  <si>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</si>
  <si>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</si>
  <si>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</si>
  <si>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</si>
  <si>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</si>
  <si>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</si>
  <si>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</si>
  <si>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</si>
  <si>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</si>
  <si>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</si>
  <si>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</si>
  <si>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</si>
  <si>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</si>
  <si>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</si>
  <si>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</si>
  <si>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</si>
  <si>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</si>
  <si>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</si>
  <si>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</si>
  <si>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</si>
  <si>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</si>
  <si>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</si>
  <si>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</si>
  <si>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</si>
  <si>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</si>
  <si>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</si>
  <si>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</si>
  <si>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</si>
  <si>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</si>
  <si>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</si>
  <si>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</si>
  <si>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</si>
  <si>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</si>
  <si>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</si>
  <si>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</si>
  <si>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</si>
  <si>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</si>
  <si>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</si>
  <si>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</si>
  <si>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</si>
  <si>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</si>
  <si>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</si>
  <si>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</si>
  <si>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</si>
  <si>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</si>
  <si>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</si>
  <si>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</si>
  <si>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</si>
  <si>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</si>
  <si>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</si>
  <si>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</si>
  <si>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</si>
  <si>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</si>
  <si>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</si>
  <si>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</si>
  <si>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</si>
  <si>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</si>
  <si>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</si>
  <si>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</si>
  <si>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</si>
  <si>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</si>
  <si>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</si>
  <si>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</si>
  <si>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</si>
  <si>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</si>
  <si>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</si>
  <si>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</si>
  <si>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</si>
  <si>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</si>
  <si>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</si>
  <si>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</si>
  <si>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</si>
  <si>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</si>
  <si>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</si>
  <si>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</si>
  <si>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</si>
  <si>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</si>
  <si>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</si>
  <si>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</si>
  <si>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</si>
  <si>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</si>
  <si>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</si>
  <si>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</si>
  <si>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</si>
  <si>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</si>
  <si>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</si>
  <si>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</si>
  <si>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</si>
  <si>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</si>
  <si>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</si>
  <si>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</si>
  <si>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</si>
  <si>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</si>
  <si>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</si>
  <si>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</si>
  <si>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</si>
  <si>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</si>
  <si>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</si>
  <si>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</si>
  <si>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</si>
  <si>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</si>
  <si>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</si>
  <si>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</si>
  <si>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</si>
  <si>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</si>
  <si>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</si>
  <si>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</si>
  <si>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</si>
  <si>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</si>
  <si>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</si>
  <si>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</si>
  <si>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</si>
  <si>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</si>
  <si>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</si>
  <si>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</si>
  <si>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</si>
  <si>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</si>
  <si>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</si>
  <si>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</si>
  <si>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</si>
  <si>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</si>
  <si>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</si>
  <si>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</si>
  <si>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</si>
  <si>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</si>
  <si>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</si>
  <si>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</si>
  <si>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</si>
  <si>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</si>
  <si>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</si>
  <si>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</si>
  <si>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</si>
  <si>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</si>
  <si>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</si>
  <si>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</si>
  <si>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</si>
  <si>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</si>
  <si>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</si>
  <si>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</si>
  <si>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</si>
  <si>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</si>
  <si>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</si>
  <si>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</si>
  <si>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</si>
  <si>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</si>
  <si>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</si>
  <si>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</si>
  <si>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</si>
  <si>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</si>
  <si>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</si>
  <si>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</si>
  <si>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</si>
  <si>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</si>
  <si>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</si>
  <si>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</si>
  <si>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</si>
  <si>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</si>
  <si>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</si>
  <si>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</si>
  <si>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</si>
  <si>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</si>
  <si>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</si>
  <si>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</si>
  <si>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</si>
  <si>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</si>
  <si>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</si>
  <si>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</si>
  <si>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</si>
  <si>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</si>
  <si>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</si>
  <si>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</si>
  <si>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</si>
  <si>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</si>
  <si>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</si>
  <si>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</si>
  <si>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</si>
  <si>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</si>
  <si>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</si>
  <si>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</si>
  <si>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</si>
  <si>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</si>
  <si>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</si>
  <si>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</si>
  <si>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</si>
  <si>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</si>
  <si>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</si>
  <si>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</si>
  <si>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</si>
  <si>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</si>
  <si>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</si>
  <si>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</si>
  <si>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</si>
  <si>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</si>
  <si>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</si>
  <si>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</si>
  <si>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</si>
  <si>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</si>
  <si>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</si>
  <si>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</si>
  <si>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</si>
  <si>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</si>
  <si>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</si>
  <si>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</si>
  <si>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</si>
  <si>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</si>
  <si>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</si>
  <si>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</si>
  <si>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</si>
  <si>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</si>
  <si>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</si>
  <si>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</si>
  <si>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</si>
  <si>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</si>
  <si>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</si>
  <si>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</si>
  <si>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</si>
  <si>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</si>
  <si>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</si>
  <si>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</si>
  <si>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</si>
  <si>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</si>
  <si>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</si>
  <si>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</si>
  <si>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</si>
  <si>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</si>
  <si>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</si>
  <si>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</si>
  <si>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</si>
  <si>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</si>
  <si>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</si>
  <si>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</si>
  <si>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</si>
  <si>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</si>
  <si>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</si>
  <si>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</si>
  <si>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</si>
  <si>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</si>
  <si>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</si>
  <si>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</si>
  <si>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</si>
  <si>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</si>
  <si>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</si>
  <si>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</si>
  <si>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</si>
  <si>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</si>
  <si>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</si>
  <si>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</si>
  <si>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</si>
  <si>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</si>
  <si>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</si>
  <si>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</si>
  <si>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</si>
  <si>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</si>
  <si>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</si>
  <si>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</si>
  <si>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</si>
  <si>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</si>
  <si>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</si>
  <si>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</si>
  <si>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</si>
  <si>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</si>
  <si>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</si>
  <si>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</si>
  <si>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</si>
  <si>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</si>
  <si>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</si>
  <si>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</si>
  <si>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</si>
  <si>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</si>
  <si>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</si>
  <si>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</si>
  <si>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</si>
  <si>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</si>
  <si>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</si>
  <si>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</si>
  <si>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</si>
  <si>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</si>
  <si>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</si>
  <si>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</si>
  <si>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</si>
  <si>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</si>
  <si>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</si>
  <si>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</si>
  <si>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</si>
  <si>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</si>
  <si>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</si>
  <si>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</si>
  <si>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</si>
  <si>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</si>
  <si>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</si>
  <si>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</si>
  <si>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</si>
  <si>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</si>
  <si>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</si>
  <si>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</si>
  <si>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</si>
  <si>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</si>
  <si>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</si>
  <si>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</si>
  <si>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</si>
  <si>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</si>
  <si>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</si>
  <si>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</si>
  <si>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</si>
  <si>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</si>
  <si>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</si>
  <si>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</si>
  <si>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</si>
  <si>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</si>
  <si>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</si>
  <si>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</si>
  <si>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</si>
  <si>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</si>
  <si>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</si>
  <si>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</si>
  <si>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</si>
  <si>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</si>
  <si>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</si>
  <si>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</si>
  <si>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</si>
  <si>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</si>
  <si>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</si>
  <si>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</si>
  <si>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</si>
  <si>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</si>
  <si>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</si>
  <si>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</si>
  <si>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</si>
  <si>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</si>
  <si>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</si>
  <si>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</si>
  <si>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</si>
  <si>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</si>
  <si>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</si>
  <si>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</si>
  <si>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</si>
  <si>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</si>
  <si>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</si>
  <si>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</si>
  <si>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</si>
  <si>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</si>
  <si>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</si>
  <si>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</si>
  <si>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</si>
  <si>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</si>
  <si>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</si>
  <si>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</si>
  <si>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</si>
  <si>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</si>
  <si>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</si>
  <si>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</si>
  <si>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</si>
  <si>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</si>
  <si>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</si>
  <si>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</si>
  <si>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</si>
  <si>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</si>
  <si>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</si>
  <si>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</si>
  <si>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</si>
  <si>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</si>
  <si>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</si>
  <si>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</si>
  <si>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</si>
  <si>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</si>
  <si>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</si>
  <si>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</si>
  <si>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</si>
  <si>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</si>
  <si>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</si>
  <si>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</si>
  <si>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</si>
  <si>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</si>
  <si>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</si>
  <si>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</si>
  <si>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</si>
  <si>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</si>
  <si>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</si>
  <si>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</si>
  <si>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</si>
  <si>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</si>
  <si>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</si>
  <si>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</si>
  <si>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</si>
  <si>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</si>
  <si>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</si>
  <si>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</si>
  <si>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</si>
  <si>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</si>
  <si>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</si>
  <si>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</si>
  <si>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</si>
  <si>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</si>
  <si>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</si>
  <si>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</si>
  <si>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</si>
  <si>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</si>
  <si>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</si>
  <si>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</si>
  <si>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</si>
  <si>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</si>
  <si>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</si>
  <si>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</si>
  <si>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</si>
  <si>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</si>
  <si>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</si>
  <si>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</si>
  <si>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</si>
  <si>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</si>
  <si>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</si>
  <si>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</si>
  <si>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</si>
  <si>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</si>
  <si>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</si>
  <si>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</si>
  <si>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</si>
  <si>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</si>
  <si>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</si>
  <si>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</si>
  <si>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</si>
  <si>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</si>
  <si>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</si>
  <si>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</si>
  <si>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</si>
  <si>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</si>
  <si>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</si>
  <si>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</si>
  <si>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</si>
  <si>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</si>
  <si>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</si>
  <si>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</si>
  <si>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</si>
  <si>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</si>
  <si>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</si>
  <si>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</si>
  <si>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</si>
  <si>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</si>
  <si>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</si>
  <si>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</si>
  <si>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</si>
  <si>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</si>
  <si>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</si>
  <si>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</si>
  <si>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</si>
  <si>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</si>
  <si>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</si>
  <si>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</si>
  <si>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</si>
  <si>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</si>
  <si>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</si>
  <si>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</si>
  <si>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</si>
  <si>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</si>
  <si>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</si>
  <si>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</si>
  <si>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</si>
  <si>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</si>
  <si>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</si>
  <si>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</si>
  <si>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</si>
  <si>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</si>
  <si>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</si>
  <si>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</si>
  <si>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</si>
  <si>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</si>
  <si>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</si>
  <si>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</si>
  <si>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</si>
  <si>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</si>
  <si>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</si>
  <si>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</si>
  <si>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</si>
  <si>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</si>
  <si>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</si>
  <si>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</si>
  <si>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</si>
  <si>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</si>
  <si>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</si>
  <si>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</si>
  <si>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</si>
  <si>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</si>
  <si>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</si>
  <si>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</si>
  <si>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</si>
  <si>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</si>
  <si>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</si>
  <si>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</si>
  <si>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</si>
  <si>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</si>
  <si>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</si>
  <si>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</si>
  <si>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</si>
  <si>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</si>
  <si>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</si>
  <si>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</si>
  <si>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</si>
  <si>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</si>
  <si>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</si>
  <si>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</si>
  <si>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</si>
  <si>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</si>
  <si>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</si>
  <si>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</si>
  <si>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</si>
  <si>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</si>
  <si>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</si>
  <si>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</si>
  <si>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</si>
  <si>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</si>
  <si>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</si>
  <si>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</si>
  <si>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</si>
  <si>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</si>
  <si>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</si>
  <si>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</si>
  <si>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</si>
  <si>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</si>
  <si>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</si>
  <si>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</si>
  <si>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</si>
  <si>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</si>
  <si>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</si>
  <si>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</si>
  <si>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</si>
  <si>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</si>
  <si>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</si>
  <si>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</si>
  <si>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</si>
  <si>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</si>
  <si>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</si>
  <si>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</si>
  <si>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</si>
  <si>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</si>
  <si>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</si>
  <si>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</si>
  <si>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</si>
  <si>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</si>
  <si>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</si>
  <si>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</si>
  <si>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</si>
  <si>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</si>
  <si>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</si>
  <si>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</si>
  <si>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</si>
  <si>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</si>
  <si>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</si>
  <si>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</si>
  <si>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</si>
  <si>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</si>
  <si>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</si>
  <si>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</si>
  <si>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</si>
  <si>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</si>
  <si>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</si>
  <si>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</si>
  <si>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</si>
  <si>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</si>
  <si>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</si>
  <si>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</si>
  <si>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</si>
  <si>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</si>
  <si>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</si>
  <si>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</si>
  <si>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</si>
  <si>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</si>
  <si>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</si>
  <si>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</si>
  <si>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</si>
  <si>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</si>
  <si>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</si>
  <si>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</si>
  <si>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</si>
  <si>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</si>
  <si>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</si>
  <si>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</si>
  <si>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</si>
  <si>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</si>
  <si>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</si>
  <si>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</si>
  <si>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</si>
  <si>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</si>
  <si>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</si>
  <si>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</si>
  <si>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</si>
  <si>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</si>
  <si>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</si>
  <si>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</si>
  <si>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</si>
  <si>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</si>
  <si>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</si>
  <si>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</si>
  <si>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</si>
  <si>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</si>
  <si>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</si>
  <si>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</si>
  <si>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</si>
  <si>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</si>
  <si>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</si>
  <si>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</si>
  <si>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</si>
  <si>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</si>
  <si>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</si>
  <si>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</si>
  <si>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</si>
  <si>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</si>
  <si>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</si>
  <si>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</si>
  <si>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</si>
  <si>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</si>
  <si>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</si>
  <si>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</si>
  <si>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</si>
  <si>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</si>
  <si>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</si>
  <si>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</si>
  <si>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</si>
  <si>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</si>
  <si>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</si>
  <si>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</si>
  <si>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</si>
  <si>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</si>
  <si>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</si>
  <si>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</si>
  <si>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</si>
  <si>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</si>
  <si>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</si>
  <si>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</si>
  <si>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</si>
  <si>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</si>
  <si>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</si>
  <si>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</si>
  <si>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</si>
  <si>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</si>
  <si>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</si>
  <si>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</si>
  <si>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</si>
  <si>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</si>
  <si>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</si>
  <si>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</si>
  <si>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</si>
  <si>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</si>
  <si>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</si>
  <si>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</si>
  <si>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</si>
  <si>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</si>
  <si>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</si>
  <si>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</si>
  <si>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</si>
  <si>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</si>
  <si>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</si>
  <si>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</si>
  <si>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</si>
  <si>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</si>
  <si>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</si>
  <si>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</si>
  <si>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</si>
  <si>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</si>
  <si>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</si>
  <si>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</si>
  <si>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</si>
  <si>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</si>
  <si>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</si>
  <si>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</si>
  <si>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</si>
  <si>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</si>
  <si>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</si>
  <si>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</si>
  <si>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</si>
  <si>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</si>
  <si>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</si>
  <si>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</si>
  <si>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</si>
  <si>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</si>
  <si>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</si>
  <si>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</si>
  <si>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</si>
  <si>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</si>
  <si>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</si>
  <si>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</si>
  <si>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</si>
  <si>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</si>
  <si>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</si>
  <si>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</si>
  <si>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</si>
  <si>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</si>
  <si>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</si>
  <si>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</si>
  <si>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</si>
  <si>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</si>
  <si>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</si>
  <si>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</si>
  <si>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</si>
  <si>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</si>
  <si>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</si>
  <si>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</si>
  <si>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</si>
  <si>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</si>
  <si>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</si>
  <si>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</si>
  <si>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</si>
  <si>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</si>
  <si>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</si>
  <si>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</si>
  <si>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</si>
  <si>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</si>
  <si>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</si>
  <si>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</si>
  <si>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</si>
  <si>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</si>
  <si>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</si>
  <si>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</si>
  <si>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</si>
  <si>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</si>
  <si>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</si>
  <si>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</si>
  <si>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</si>
  <si>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</si>
  <si>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</si>
  <si>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</si>
  <si>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</si>
  <si>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</si>
  <si>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</si>
  <si>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</si>
  <si>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</si>
  <si>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</si>
  <si>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</si>
  <si>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</si>
  <si>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</si>
  <si>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</si>
  <si>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</si>
  <si>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</si>
  <si>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</si>
  <si>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</si>
  <si>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</si>
  <si>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</si>
  <si>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</si>
  <si>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</si>
  <si>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</si>
  <si>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</si>
  <si>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</si>
  <si>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</si>
  <si>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</si>
  <si>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</si>
  <si>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</si>
  <si>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</si>
  <si>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</si>
  <si>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</si>
  <si>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</si>
  <si>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</si>
  <si>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</si>
  <si>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</si>
  <si>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</si>
  <si>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</si>
  <si>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</si>
  <si>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</si>
  <si>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</si>
  <si>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</si>
  <si>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</si>
  <si>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</si>
  <si>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</si>
  <si>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</si>
  <si>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</si>
  <si>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</si>
  <si>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</si>
  <si>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</si>
  <si>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</si>
  <si>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</si>
  <si>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</si>
  <si>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</si>
  <si>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</si>
  <si>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</si>
  <si>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</si>
  <si>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</si>
  <si>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</si>
  <si>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</si>
  <si>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</si>
  <si>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</si>
  <si>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</si>
  <si>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</si>
  <si>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</si>
  <si>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</si>
  <si>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</si>
  <si>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</si>
  <si>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</si>
  <si>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</si>
  <si>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</si>
  <si>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</si>
  <si>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</si>
  <si>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</si>
  <si>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</si>
  <si>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</si>
  <si>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</si>
  <si>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</si>
  <si>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</si>
  <si>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</si>
  <si>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</si>
  <si>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</si>
  <si>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</si>
  <si>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</si>
  <si>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</si>
  <si>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</si>
  <si>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</si>
  <si>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</si>
  <si>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</si>
  <si>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</si>
  <si>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</si>
  <si>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</si>
  <si>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</si>
  <si>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</si>
  <si>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</si>
  <si>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</si>
  <si>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</si>
  <si>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</si>
  <si>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</si>
  <si>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</si>
  <si>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</si>
  <si>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</si>
  <si>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</si>
  <si>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</si>
  <si>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</si>
  <si>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</si>
  <si>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</si>
  <si>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</si>
  <si>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</si>
  <si>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</si>
  <si>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</si>
  <si>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</si>
  <si>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</si>
  <si>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</si>
  <si>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</si>
  <si>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</si>
  <si>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</si>
  <si>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</si>
  <si>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</si>
  <si>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</si>
  <si>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</si>
  <si>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</si>
  <si>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</si>
  <si>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</si>
  <si>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</si>
  <si>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</si>
  <si>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</si>
  <si>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</si>
  <si>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</si>
  <si>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</si>
  <si>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</si>
  <si>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</si>
  <si>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</si>
  <si>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</si>
  <si>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</si>
  <si>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</si>
  <si>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</si>
  <si>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</si>
  <si>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</si>
  <si>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</si>
  <si>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</si>
  <si>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</si>
  <si>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</si>
  <si>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</si>
  <si>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</si>
  <si>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</si>
  <si>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</si>
  <si>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</si>
  <si>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</si>
  <si>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</si>
  <si>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</si>
  <si>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</si>
  <si>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</si>
  <si>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</si>
  <si>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</si>
  <si>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</si>
  <si>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</si>
  <si>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</si>
  <si>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</si>
  <si>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</si>
  <si>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</si>
  <si>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</si>
  <si>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</si>
  <si>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</si>
  <si>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</si>
  <si>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</si>
  <si>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</si>
  <si>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</si>
  <si>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</si>
  <si>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</si>
  <si>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</si>
  <si>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</si>
  <si>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</si>
  <si>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</si>
  <si>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</si>
  <si>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</si>
  <si>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</si>
  <si>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</si>
  <si>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</si>
  <si>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</si>
  <si>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</si>
  <si>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</si>
  <si>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</si>
  <si>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</si>
  <si>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</si>
  <si>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</si>
  <si>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</si>
  <si>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</si>
  <si>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</si>
  <si>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</si>
  <si>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</si>
  <si>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</si>
  <si>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</si>
  <si>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</si>
  <si>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</si>
  <si>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</si>
  <si>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</si>
  <si>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</si>
  <si>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</si>
  <si>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</si>
  <si>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</si>
  <si>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</si>
  <si>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</si>
  <si>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</si>
  <si>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</si>
  <si>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</si>
  <si>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</si>
  <si>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</si>
  <si>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</si>
  <si>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</si>
  <si>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</si>
  <si>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</si>
  <si>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</si>
  <si>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</si>
  <si>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</si>
  <si>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</si>
  <si>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</si>
  <si>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</si>
  <si>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</si>
  <si>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</si>
  <si>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</si>
  <si>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</si>
  <si>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</si>
  <si>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</si>
  <si>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</si>
  <si>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</si>
  <si>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</si>
  <si>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</si>
  <si>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</si>
  <si>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</si>
  <si>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</si>
  <si>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</si>
  <si>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</si>
  <si>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</si>
  <si>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</si>
  <si>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</si>
  <si>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</si>
  <si>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</si>
  <si>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</si>
  <si>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</si>
  <si>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</si>
  <si>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</si>
  <si>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</si>
  <si>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</si>
  <si>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</si>
  <si>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</si>
  <si>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</si>
  <si>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</si>
  <si>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</si>
  <si>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</si>
  <si>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</si>
  <si>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</si>
  <si>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</si>
  <si>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</si>
  <si>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</si>
  <si>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</si>
  <si>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</si>
  <si>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</si>
  <si>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</si>
  <si>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</si>
  <si>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</si>
  <si>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</si>
  <si>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</si>
  <si>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</si>
  <si>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</si>
  <si>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</si>
  <si>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</si>
  <si>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</si>
  <si>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</si>
  <si>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</si>
  <si>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</si>
  <si>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</si>
  <si>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</si>
  <si>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</si>
  <si>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</si>
  <si>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</si>
  <si>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</si>
  <si>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</si>
  <si>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</si>
  <si>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</si>
  <si>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</si>
  <si>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</si>
  <si>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</si>
  <si>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</si>
  <si>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</si>
  <si>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</si>
  <si>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</si>
  <si>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</si>
  <si>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</si>
  <si>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</si>
  <si>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</si>
  <si>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</si>
  <si>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</si>
  <si>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</si>
  <si>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</si>
  <si>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</si>
  <si>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</si>
  <si>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</si>
  <si>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</si>
  <si>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</si>
  <si>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</si>
  <si>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</si>
  <si>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</si>
  <si>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</si>
  <si>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</si>
  <si>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</si>
  <si>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</si>
  <si>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</si>
  <si>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</si>
  <si>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</si>
  <si>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</si>
  <si>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</si>
  <si>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</si>
  <si>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</si>
  <si>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</si>
  <si>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</si>
  <si>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</si>
  <si>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</si>
  <si>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</si>
  <si>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</si>
  <si>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</si>
  <si>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</si>
  <si>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</si>
  <si>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</si>
  <si>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</si>
  <si>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</si>
  <si>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</si>
  <si>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</si>
  <si>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</si>
  <si>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</si>
  <si>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</si>
  <si>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</si>
  <si>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</si>
  <si>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</si>
  <si>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</si>
  <si>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</si>
  <si>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</si>
  <si>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</si>
  <si>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</si>
  <si>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</si>
  <si>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</si>
  <si>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</si>
  <si>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</si>
  <si>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</si>
  <si>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</si>
  <si>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</si>
  <si>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</si>
  <si>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</si>
  <si>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</si>
  <si>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</si>
  <si>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</si>
  <si>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</si>
  <si>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</si>
  <si>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</si>
  <si>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</si>
  <si>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</si>
  <si>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</si>
  <si>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</si>
  <si>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</si>
  <si>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</si>
  <si>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</si>
  <si>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</si>
  <si>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</si>
  <si>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</si>
  <si>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</si>
  <si>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</si>
  <si>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</si>
  <si>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</si>
  <si>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</si>
  <si>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</si>
  <si>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</si>
  <si>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</si>
  <si>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</si>
  <si>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</si>
  <si>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</si>
  <si>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</si>
  <si>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</si>
  <si>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</si>
  <si>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</si>
  <si>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</si>
  <si>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</si>
  <si>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</si>
  <si>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</si>
  <si>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</si>
  <si>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</si>
  <si>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</si>
  <si>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</si>
  <si>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</si>
  <si>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</si>
  <si>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</si>
  <si>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</si>
  <si>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</si>
  <si>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</si>
  <si>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</si>
  <si>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</si>
  <si>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</si>
  <si>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</si>
  <si>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</si>
  <si>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</si>
  <si>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</si>
  <si>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</si>
  <si>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</si>
  <si>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</si>
  <si>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</si>
  <si>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</si>
  <si>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</si>
  <si>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</si>
  <si>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</si>
  <si>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</si>
  <si>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</si>
  <si>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</si>
  <si>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</si>
  <si>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</si>
  <si>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</si>
  <si>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</si>
  <si>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</si>
  <si>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</si>
  <si>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</si>
  <si>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</si>
  <si>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</si>
  <si>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</si>
  <si>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</si>
  <si>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</si>
  <si>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</si>
  <si>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</si>
  <si>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</si>
  <si>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</si>
  <si>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</si>
  <si>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</si>
  <si>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</si>
  <si>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</si>
  <si>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</si>
  <si>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</si>
  <si>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</si>
  <si>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</si>
  <si>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</si>
  <si>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</si>
  <si>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</si>
  <si>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</si>
  <si>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</si>
  <si>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</si>
  <si>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</si>
  <si>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</si>
  <si>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</si>
  <si>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</si>
  <si>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</si>
  <si>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</si>
  <si>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</si>
  <si>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</si>
  <si>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</si>
  <si>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</si>
  <si>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</si>
  <si>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</si>
  <si>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</si>
  <si>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</si>
  <si>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</si>
  <si>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</si>
  <si>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</si>
  <si>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</si>
  <si>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</si>
  <si>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</si>
  <si>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</si>
  <si>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</si>
  <si>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</si>
  <si>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</si>
  <si>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</si>
  <si>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</si>
  <si>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</si>
  <si>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</si>
  <si>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</si>
  <si>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</si>
  <si>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</si>
  <si>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</si>
  <si>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</si>
  <si>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</si>
  <si>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</si>
  <si>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</si>
  <si>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</si>
  <si>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</si>
  <si>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</si>
  <si>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</si>
  <si>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</si>
  <si>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</si>
  <si>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</si>
  <si>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</si>
  <si>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</si>
  <si>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</si>
  <si>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</si>
  <si>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</si>
  <si>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</si>
  <si>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</si>
  <si>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</si>
  <si>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</si>
  <si>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</si>
  <si>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</si>
  <si>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</si>
  <si>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</si>
  <si>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</si>
  <si>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</si>
  <si>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</si>
  <si>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</si>
  <si>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</si>
  <si>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</si>
  <si>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</si>
  <si>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</si>
  <si>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</si>
  <si>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</si>
  <si>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</si>
  <si>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</si>
  <si>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</si>
  <si>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</si>
  <si>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</si>
  <si>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</si>
  <si>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</si>
  <si>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</si>
  <si>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</si>
  <si>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</si>
  <si>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</si>
  <si>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</si>
  <si>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</si>
  <si>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</si>
  <si>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</si>
  <si>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</si>
  <si>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</si>
  <si>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</si>
  <si>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</si>
  <si>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</si>
  <si>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</si>
  <si>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</si>
  <si>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</si>
  <si>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</si>
  <si>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</si>
  <si>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</si>
  <si>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</si>
  <si>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</si>
  <si>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</si>
  <si>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</si>
  <si>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</si>
  <si>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</si>
  <si>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</si>
  <si>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</si>
  <si>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</si>
  <si>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</si>
  <si>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</si>
  <si>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</si>
  <si>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</si>
  <si>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</si>
  <si>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</si>
  <si>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</si>
  <si>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</si>
  <si>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</si>
  <si>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</si>
  <si>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</si>
  <si>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</si>
  <si>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</si>
  <si>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</si>
  <si>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</si>
  <si>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</si>
  <si>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</si>
  <si>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</si>
  <si>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</si>
  <si>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</si>
  <si>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</si>
  <si>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</si>
  <si>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</si>
  <si>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</si>
  <si>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</si>
  <si>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</si>
  <si>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</si>
  <si>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</si>
  <si>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</si>
  <si>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</si>
  <si>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</si>
  <si>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</si>
  <si>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</si>
  <si>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</si>
  <si>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</si>
  <si>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</si>
  <si>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</si>
  <si>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</si>
  <si>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</si>
  <si>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</si>
  <si>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</si>
  <si>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</si>
  <si>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</si>
  <si>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</si>
  <si>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</si>
  <si>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</si>
  <si>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</si>
  <si>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</si>
  <si>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</si>
  <si>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</si>
  <si>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</si>
  <si>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</si>
  <si>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</si>
  <si>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</si>
  <si>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</si>
  <si>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</si>
  <si>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</si>
  <si>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</si>
  <si>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</si>
  <si>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</si>
  <si>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</si>
  <si>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</si>
  <si>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</si>
  <si>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</si>
  <si>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</si>
  <si>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</si>
  <si>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</si>
  <si>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</si>
  <si>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</si>
  <si>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</si>
  <si>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</si>
  <si>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</si>
  <si>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</si>
  <si>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</si>
  <si>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</si>
  <si>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</si>
  <si>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</si>
  <si>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</si>
  <si>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</si>
  <si>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</si>
  <si>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</si>
  <si>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</si>
  <si>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</si>
  <si>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</si>
  <si>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</si>
  <si>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</si>
  <si>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</si>
  <si>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</si>
  <si>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</si>
  <si>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</si>
  <si>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</si>
  <si>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</si>
  <si>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</si>
  <si>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</si>
  <si>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</si>
  <si>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</si>
  <si>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</si>
  <si>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</si>
  <si>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</si>
  <si>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</si>
  <si>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</si>
  <si>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</si>
  <si>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</si>
  <si>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</si>
  <si>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</si>
  <si>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</si>
  <si>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</si>
  <si>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</si>
  <si>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</si>
  <si>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</si>
  <si>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</si>
  <si>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</si>
  <si>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</si>
  <si>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</si>
  <si>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</si>
  <si>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</si>
  <si>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</si>
  <si>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</si>
  <si>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</si>
  <si>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</si>
  <si>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</si>
  <si>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</si>
  <si>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</si>
  <si>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</si>
  <si>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</si>
  <si>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</si>
  <si>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</si>
  <si>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</si>
  <si>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</si>
  <si>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</si>
  <si>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</si>
  <si>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</si>
  <si>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</si>
  <si>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</si>
  <si>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</si>
  <si>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</si>
  <si>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</si>
  <si>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</si>
  <si>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</si>
  <si>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</si>
  <si>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</si>
  <si>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</si>
  <si>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</si>
  <si>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</si>
  <si>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</si>
  <si>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</si>
  <si>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</si>
  <si>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</si>
  <si>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</si>
  <si>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</si>
  <si>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</si>
  <si>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</si>
  <si>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</si>
  <si>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</si>
  <si>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</si>
  <si>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</si>
  <si>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</si>
  <si>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</si>
  <si>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</si>
  <si>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</si>
  <si>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</si>
  <si>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</si>
  <si>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</si>
  <si>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</si>
  <si>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</si>
  <si>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</si>
  <si>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</si>
  <si>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</si>
  <si>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</si>
  <si>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</si>
  <si>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</si>
  <si>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</si>
  <si>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</si>
  <si>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</si>
  <si>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</si>
  <si>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</si>
  <si>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</si>
  <si>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</si>
  <si>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</si>
  <si>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</si>
  <si>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</si>
  <si>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</si>
  <si>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</si>
  <si>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</si>
  <si>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</si>
  <si>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</si>
  <si>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</si>
  <si>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</si>
  <si>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</si>
  <si>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</si>
  <si>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</si>
  <si>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</si>
  <si>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</si>
  <si>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</si>
  <si>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</si>
  <si>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</si>
  <si>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</si>
  <si>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</si>
  <si>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</si>
  <si>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</si>
  <si>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</si>
  <si>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</si>
  <si>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</si>
  <si>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</si>
  <si>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</si>
  <si>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</si>
  <si>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</si>
  <si>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</si>
  <si>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</si>
  <si>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</si>
  <si>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</si>
  <si>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</si>
  <si>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</si>
  <si>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</si>
  <si>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</si>
  <si>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</si>
  <si>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</si>
  <si>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</si>
  <si>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</si>
  <si>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</si>
  <si>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</si>
  <si>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</si>
  <si>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</si>
  <si>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</si>
  <si>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</si>
  <si>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</si>
  <si>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</si>
  <si>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</si>
  <si>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</si>
  <si>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</si>
  <si>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</si>
  <si>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</si>
  <si>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</si>
  <si>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</si>
  <si>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</si>
  <si>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</si>
  <si>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</si>
  <si>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</si>
  <si>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</si>
  <si>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</si>
  <si>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</si>
  <si>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</si>
  <si>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</si>
  <si>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</si>
  <si>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</si>
  <si>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</si>
  <si>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</si>
  <si>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</si>
  <si>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</si>
  <si>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</si>
  <si>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</si>
  <si>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</si>
  <si>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</si>
  <si>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</si>
  <si>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</si>
  <si>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</si>
  <si>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</si>
  <si>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</si>
  <si>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</si>
  <si>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</si>
  <si>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</si>
  <si>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</si>
  <si>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</si>
  <si>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</si>
  <si>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</si>
  <si>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</si>
  <si>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</si>
  <si>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</si>
  <si>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</si>
  <si>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</si>
  <si>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</si>
  <si>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</si>
  <si>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</si>
  <si>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</si>
  <si>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</si>
  <si>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</si>
  <si>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</si>
  <si>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</si>
  <si>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</si>
  <si>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</si>
  <si>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</si>
  <si>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</si>
  <si>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</si>
  <si>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</si>
  <si>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</si>
  <si>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</si>
  <si>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</si>
  <si>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</si>
  <si>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</si>
  <si>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</si>
  <si>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</si>
  <si>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</si>
  <si>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</si>
  <si>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</si>
  <si>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</si>
  <si>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</si>
  <si>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</si>
  <si>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</si>
  <si>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</si>
  <si>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</si>
  <si>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</si>
  <si>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</si>
  <si>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</si>
  <si>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</si>
  <si>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</si>
  <si>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</si>
  <si>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</si>
  <si>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</si>
  <si>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</si>
  <si>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</si>
  <si>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</si>
  <si>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</si>
  <si>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</si>
  <si>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</si>
  <si>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</si>
  <si>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</si>
  <si>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</si>
  <si>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</si>
  <si>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</si>
  <si>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</si>
  <si>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</si>
  <si>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</si>
  <si>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</si>
  <si>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</si>
  <si>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</si>
  <si>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</si>
  <si>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</si>
  <si>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</si>
  <si>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</si>
  <si>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</si>
  <si>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</si>
  <si>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</si>
  <si>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</si>
  <si>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</si>
  <si>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</si>
  <si>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</si>
  <si>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</si>
  <si>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</si>
  <si>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</si>
  <si>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</si>
  <si>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</si>
  <si>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</si>
  <si>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</si>
  <si>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</si>
  <si>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</si>
  <si>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</si>
  <si>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</si>
  <si>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</si>
  <si>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</si>
  <si>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</si>
  <si>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</si>
  <si>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</si>
  <si>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</si>
  <si>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</si>
  <si>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</si>
  <si>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</si>
  <si>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</si>
  <si>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</si>
  <si>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</si>
  <si>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</si>
  <si>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</si>
  <si>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</si>
  <si>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</si>
  <si>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</si>
  <si>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</si>
  <si>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</si>
  <si>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</si>
  <si>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</si>
  <si>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</si>
  <si>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</si>
  <si>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</si>
  <si>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</si>
  <si>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</si>
  <si>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</si>
  <si>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</si>
  <si>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</si>
  <si>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</si>
  <si>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</si>
  <si>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</si>
  <si>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</si>
  <si>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</si>
  <si>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</si>
  <si>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</si>
  <si>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</si>
  <si>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</si>
  <si>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</si>
  <si>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</si>
  <si>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</si>
  <si>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</si>
  <si>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</si>
  <si>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</si>
  <si>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</si>
  <si>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</si>
  <si>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</si>
  <si>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</si>
  <si>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</si>
  <si>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</si>
  <si>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</si>
  <si>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</si>
  <si>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</si>
  <si>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</si>
  <si>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</si>
  <si>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</si>
  <si>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</si>
  <si>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</si>
  <si>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</si>
  <si>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</si>
  <si>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</si>
  <si>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</si>
  <si>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</si>
  <si>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</si>
  <si>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</si>
  <si>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</si>
  <si>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</si>
  <si>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</si>
  <si>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</si>
  <si>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</si>
  <si>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</si>
  <si>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</si>
  <si>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</si>
  <si>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</si>
  <si>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</si>
  <si>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</si>
  <si>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</si>
  <si>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</si>
  <si>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</si>
  <si>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</si>
  <si>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</si>
  <si>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</si>
  <si>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</si>
  <si>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</si>
  <si>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</si>
  <si>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</si>
  <si>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</si>
  <si>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</si>
  <si>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</si>
  <si>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</si>
  <si>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</si>
  <si>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</si>
  <si>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</si>
  <si>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</si>
  <si>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</si>
  <si>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</si>
  <si>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</si>
  <si>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</si>
  <si>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</si>
  <si>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</si>
  <si>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</si>
  <si>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</si>
  <si>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</si>
  <si>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</si>
  <si>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</si>
  <si>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</si>
  <si>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</si>
  <si>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</si>
  <si>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</si>
  <si>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</si>
  <si>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</si>
  <si>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</si>
  <si>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</si>
  <si>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</si>
  <si>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</si>
  <si>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</si>
  <si>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</si>
  <si>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</si>
  <si>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</si>
  <si>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</si>
  <si>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</si>
  <si>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</si>
  <si>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</si>
  <si>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</si>
  <si>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</si>
  <si>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</si>
  <si>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</si>
  <si>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</si>
  <si>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</si>
  <si>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</si>
  <si>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</si>
  <si>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</si>
  <si>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</si>
  <si>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</si>
  <si>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</si>
  <si>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</si>
  <si>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</si>
  <si>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</si>
  <si>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</si>
  <si>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</si>
  <si>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</si>
  <si>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</si>
  <si>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</si>
  <si>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</si>
  <si>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</si>
  <si>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</si>
  <si>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</si>
  <si>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</si>
  <si>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</si>
  <si>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</si>
  <si>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</si>
  <si>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</si>
  <si>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</si>
  <si>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</si>
  <si>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</si>
  <si>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</si>
  <si>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</si>
  <si>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</si>
  <si>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</si>
  <si>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</si>
  <si>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</si>
  <si>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</si>
  <si>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</si>
  <si>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</si>
  <si>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</si>
  <si>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</si>
  <si>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</si>
  <si>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</si>
  <si>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</si>
  <si>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</si>
  <si>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</si>
  <si>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</si>
  <si>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</si>
  <si>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</si>
  <si>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</si>
  <si>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</si>
  <si>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</si>
  <si>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</si>
  <si>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</si>
  <si>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</si>
  <si>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</si>
  <si>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</si>
  <si>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</si>
  <si>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</si>
  <si>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</si>
  <si>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</si>
  <si>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</si>
  <si>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</si>
  <si>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</si>
  <si>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</si>
  <si>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</si>
  <si>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</si>
  <si>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</si>
  <si>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</si>
  <si>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</si>
  <si>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</si>
  <si>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</si>
  <si>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</si>
  <si>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</si>
  <si>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</si>
  <si>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</si>
  <si>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</si>
  <si>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</si>
  <si>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</si>
  <si>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</si>
  <si>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</si>
  <si>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</si>
  <si>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</si>
  <si>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</si>
  <si>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</si>
  <si>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</si>
  <si>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</si>
  <si>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</si>
  <si>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</si>
  <si>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</si>
  <si>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</si>
  <si>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</si>
  <si>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</si>
  <si>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</si>
  <si>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</si>
  <si>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</si>
  <si>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</si>
  <si>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</si>
  <si>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</si>
  <si>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</si>
  <si>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</si>
  <si>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</si>
  <si>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</si>
  <si>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</si>
  <si>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</si>
  <si>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</si>
  <si>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</si>
  <si>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</si>
  <si>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</si>
  <si>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</si>
  <si>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</si>
  <si>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</si>
  <si>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</si>
  <si>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</si>
  <si>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</si>
  <si>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</si>
  <si>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</si>
  <si>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</si>
  <si>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</si>
  <si>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</si>
  <si>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</si>
  <si>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</si>
  <si>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</si>
  <si>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</si>
  <si>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</si>
  <si>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</si>
  <si>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</si>
  <si>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</si>
  <si>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</si>
  <si>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</si>
  <si>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</si>
  <si>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</si>
  <si>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</si>
  <si>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</si>
  <si>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</si>
  <si>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</si>
  <si>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</si>
  <si>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</si>
  <si>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</si>
  <si>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</si>
  <si>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</si>
  <si>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</si>
  <si>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</si>
  <si>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</si>
  <si>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</si>
  <si>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</si>
  <si>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</si>
  <si>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</si>
  <si>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</si>
  <si>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</si>
  <si>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</si>
  <si>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</si>
  <si>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</si>
  <si>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</si>
  <si>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</si>
  <si>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</si>
  <si>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</si>
  <si>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</si>
  <si>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</si>
  <si>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</si>
  <si>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</si>
  <si>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</si>
  <si>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</si>
  <si>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</si>
  <si>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</si>
  <si>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</si>
  <si>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</si>
  <si>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</si>
  <si>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</si>
  <si>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</si>
  <si>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</si>
  <si>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</si>
  <si>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</si>
  <si>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</si>
  <si>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</si>
  <si>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</si>
  <si>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</si>
  <si>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</si>
  <si>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</si>
  <si>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</si>
  <si>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</si>
  <si>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</si>
  <si>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</si>
  <si>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</si>
  <si>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</si>
  <si>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</si>
  <si>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</si>
  <si>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</si>
  <si>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</si>
  <si>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</si>
  <si>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</si>
  <si>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</si>
  <si>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</si>
  <si>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</si>
  <si>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</si>
  <si>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</si>
  <si>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</si>
  <si>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</si>
  <si>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</si>
  <si>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</si>
  <si>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</si>
  <si>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</si>
  <si>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</si>
  <si>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</si>
  <si>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</si>
  <si>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</si>
  <si>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</si>
  <si>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</si>
  <si>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</si>
  <si>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</si>
  <si>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</si>
  <si>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</si>
  <si>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</si>
  <si>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</si>
  <si>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</si>
  <si>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</si>
  <si>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</si>
  <si>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</si>
  <si>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</si>
  <si>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</si>
  <si>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</si>
  <si>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</si>
  <si>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</si>
  <si>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</si>
  <si>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</si>
  <si>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</si>
  <si>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</si>
  <si>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</si>
  <si>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</si>
  <si>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</si>
  <si>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</si>
  <si>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</si>
  <si>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</si>
  <si>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</si>
  <si>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</si>
  <si>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</si>
  <si>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</si>
  <si>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</si>
  <si>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</si>
  <si>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</si>
  <si>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</si>
  <si>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</si>
  <si>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</si>
  <si>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</si>
  <si>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</si>
  <si>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</si>
  <si>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</si>
  <si>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</si>
  <si>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</si>
  <si>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</si>
  <si>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</si>
  <si>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</si>
  <si>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</si>
  <si>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</si>
  <si>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</si>
  <si>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</si>
  <si>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</si>
  <si>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</si>
  <si>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</si>
  <si>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</si>
  <si>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</si>
  <si>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</si>
  <si>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</si>
  <si>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</si>
  <si>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</si>
  <si>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</si>
  <si>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</si>
  <si>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</si>
  <si>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</si>
  <si>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</si>
  <si>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</si>
  <si>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</si>
  <si>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</si>
  <si>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</si>
  <si>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</si>
  <si>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</si>
  <si>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</si>
  <si>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</si>
  <si>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</si>
  <si>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</si>
  <si>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</si>
  <si>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</si>
  <si>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</si>
  <si>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</si>
  <si>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</si>
  <si>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</si>
  <si>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</si>
  <si>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</si>
  <si>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</si>
  <si>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</si>
  <si>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</si>
  <si>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</si>
  <si>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</si>
  <si>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</si>
  <si>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</si>
  <si>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</si>
  <si>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</si>
  <si>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</si>
  <si>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</si>
  <si>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</si>
  <si>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</si>
  <si>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</si>
  <si>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</si>
  <si>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</si>
  <si>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</si>
  <si>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</si>
  <si>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</si>
  <si>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</si>
  <si>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</si>
  <si>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</si>
  <si>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</si>
  <si>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</si>
  <si>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</si>
  <si>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</si>
  <si>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</si>
  <si>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</si>
  <si>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</si>
  <si>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</si>
  <si>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</si>
  <si>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</si>
  <si>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</si>
  <si>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</si>
  <si>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</si>
  <si>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</si>
  <si>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</si>
  <si>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</si>
  <si>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</si>
  <si>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</si>
  <si>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</si>
  <si>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</si>
  <si>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</si>
  <si>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</si>
  <si>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</si>
  <si>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</si>
  <si>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</si>
  <si>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</si>
  <si>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</si>
  <si>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</si>
  <si>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</si>
  <si>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</si>
  <si>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</si>
  <si>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</si>
  <si>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</si>
  <si>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</si>
  <si>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</si>
  <si>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</si>
  <si>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</si>
  <si>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</si>
  <si>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</si>
  <si>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</si>
  <si>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</si>
  <si>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</si>
  <si>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</si>
  <si>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</si>
  <si>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</si>
  <si>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</si>
  <si>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</si>
  <si>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</si>
  <si>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</si>
  <si>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</si>
  <si>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</si>
  <si>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</si>
  <si>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</si>
  <si>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</si>
  <si>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</si>
  <si>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</si>
  <si>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</si>
  <si>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</si>
  <si>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</si>
  <si>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</si>
  <si>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</si>
  <si>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</si>
  <si>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</si>
  <si>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</si>
  <si>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</si>
  <si>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</si>
  <si>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</si>
  <si>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</si>
  <si>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</si>
  <si>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</si>
  <si>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</si>
  <si>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</si>
  <si>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</si>
  <si>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</si>
  <si>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</si>
  <si>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</si>
  <si>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</si>
  <si>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</si>
  <si>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</si>
  <si>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</si>
  <si>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</si>
  <si>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</si>
  <si>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</si>
  <si>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</si>
  <si>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</si>
  <si>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</si>
  <si>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</si>
  <si>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</si>
  <si>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</si>
  <si>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</si>
  <si>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</si>
  <si>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</si>
  <si>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</si>
  <si>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</si>
  <si>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</si>
  <si>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</si>
  <si>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</si>
  <si>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</si>
  <si>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</si>
  <si>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</si>
  <si>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</si>
  <si>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</si>
  <si>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</si>
  <si>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</si>
  <si>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</si>
  <si>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</si>
  <si>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</si>
  <si>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</si>
  <si>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</si>
  <si>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</si>
  <si>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</si>
  <si>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</si>
  <si>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</si>
  <si>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</si>
  <si>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</si>
  <si>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</si>
  <si>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</si>
  <si>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</si>
  <si>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</si>
  <si>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</si>
  <si>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</si>
  <si>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</si>
  <si>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</si>
  <si>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</si>
  <si>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</si>
  <si>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</si>
  <si>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</si>
  <si>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</si>
  <si>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</si>
  <si>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</si>
  <si>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</si>
  <si>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</si>
  <si>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</si>
  <si>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</si>
  <si>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</si>
  <si>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</si>
  <si>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</si>
  <si>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</si>
  <si>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</si>
  <si>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</si>
  <si>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</si>
  <si>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</si>
  <si>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</si>
  <si>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</si>
  <si>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</si>
  <si>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</si>
  <si>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</si>
  <si>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</si>
  <si>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</si>
  <si>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</si>
  <si>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</si>
  <si>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</si>
  <si>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</si>
  <si>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</si>
  <si>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</si>
  <si>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</si>
  <si>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</si>
  <si>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</si>
  <si>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</si>
  <si>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</si>
  <si>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</si>
  <si>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</si>
  <si>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</si>
  <si>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</si>
  <si>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</si>
  <si>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</si>
  <si>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</si>
  <si>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</si>
  <si>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</si>
  <si>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</si>
  <si>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</si>
  <si>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</si>
  <si>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</si>
  <si>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</si>
  <si>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</si>
  <si>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</si>
  <si>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</si>
  <si>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</si>
  <si>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</si>
  <si>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</si>
  <si>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</si>
  <si>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</si>
  <si>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</si>
  <si>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</si>
  <si>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</si>
  <si>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</si>
  <si>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</si>
  <si>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</si>
  <si>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</si>
  <si>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</si>
  <si>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</si>
  <si>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</si>
  <si>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</si>
  <si>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</si>
  <si>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</si>
  <si>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</si>
  <si>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</si>
  <si>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</si>
  <si>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</si>
  <si>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</si>
  <si>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</si>
  <si>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</si>
  <si>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</si>
  <si>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</si>
  <si>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</si>
  <si>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</si>
  <si>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</si>
  <si>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</si>
  <si>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</si>
  <si>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</si>
  <si>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</si>
  <si>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</si>
  <si>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</si>
  <si>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</si>
  <si>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</si>
  <si>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</si>
  <si>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</si>
  <si>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</si>
  <si>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</si>
  <si>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</si>
  <si>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</si>
  <si>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</si>
  <si>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</si>
  <si>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</si>
  <si>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</si>
  <si>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</si>
  <si>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</si>
  <si>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</si>
  <si>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</si>
  <si>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</si>
  <si>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</si>
  <si>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</si>
  <si>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</si>
  <si>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</si>
  <si>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</si>
  <si>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</si>
  <si>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</si>
  <si>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</si>
  <si>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</si>
  <si>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</si>
  <si>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</si>
  <si>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</si>
  <si>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</si>
  <si>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</si>
  <si>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</si>
  <si>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</si>
  <si>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</si>
  <si>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</si>
  <si>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</si>
  <si>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</si>
  <si>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</si>
  <si>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</si>
  <si>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</si>
  <si>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</si>
  <si>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</si>
  <si>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</si>
  <si>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</si>
  <si>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</si>
  <si>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</si>
  <si>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</si>
  <si>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</si>
  <si>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</si>
  <si>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</si>
  <si>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</si>
  <si>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</si>
  <si>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</si>
  <si>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</si>
  <si>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</si>
  <si>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</si>
  <si>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</si>
  <si>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</si>
  <si>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</si>
  <si>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</si>
  <si>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</si>
  <si>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</si>
  <si>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</si>
  <si>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</si>
  <si>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</si>
  <si>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</si>
  <si>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</si>
  <si>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</si>
  <si>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</si>
  <si>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</si>
  <si>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</si>
  <si>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</si>
  <si>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</si>
  <si>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</si>
  <si>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</si>
  <si>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</si>
  <si>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</si>
  <si>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</si>
  <si>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</si>
  <si>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</si>
  <si>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</si>
  <si>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</si>
  <si>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</si>
  <si>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</si>
  <si>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</si>
  <si>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</si>
  <si>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</si>
  <si>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</si>
  <si>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</si>
  <si>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</si>
  <si>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</si>
  <si>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</si>
  <si>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</si>
  <si>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</si>
  <si>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</si>
  <si>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</si>
  <si>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</si>
  <si>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</si>
  <si>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</si>
  <si>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</si>
  <si>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</si>
  <si>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</si>
  <si>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</si>
  <si>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</si>
  <si>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</si>
  <si>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</si>
  <si>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</si>
  <si>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</si>
  <si>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</si>
  <si>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</si>
  <si>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</si>
  <si>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</si>
  <si>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</si>
  <si>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</si>
  <si>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</si>
  <si>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</si>
  <si>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</si>
  <si>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</si>
  <si>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</si>
  <si>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</si>
  <si>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</si>
  <si>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</si>
  <si>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</si>
  <si>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</si>
  <si>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</si>
  <si>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</si>
  <si>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</si>
  <si>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</si>
  <si>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</si>
  <si>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</si>
  <si>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</si>
  <si>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</si>
  <si>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</si>
  <si>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</si>
  <si>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</si>
  <si>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</si>
  <si>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</si>
  <si>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</si>
  <si>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</si>
  <si>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</si>
  <si>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</si>
  <si>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</si>
  <si>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</si>
  <si>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</si>
  <si>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</si>
  <si>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</si>
  <si>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</si>
  <si>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</si>
  <si>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</si>
  <si>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</si>
  <si>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</si>
  <si>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</si>
  <si>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</si>
  <si>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</si>
  <si>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</si>
  <si>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</si>
  <si>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</si>
  <si>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</si>
  <si>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</si>
  <si>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</si>
  <si>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</si>
  <si>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</si>
  <si>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</si>
  <si>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</si>
  <si>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</si>
  <si>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</si>
  <si>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</si>
  <si>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</si>
  <si>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</si>
  <si>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</si>
  <si>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</si>
  <si>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</si>
  <si>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</si>
  <si>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</si>
  <si>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</si>
  <si>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</si>
  <si>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</si>
  <si>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</si>
  <si>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</si>
  <si>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</si>
  <si>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</si>
  <si>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</si>
  <si>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</si>
  <si>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</si>
  <si>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</si>
  <si>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</si>
  <si>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</si>
  <si>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</si>
  <si>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</si>
  <si>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</si>
  <si>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</si>
  <si>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</si>
  <si>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</si>
  <si>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</si>
  <si>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</si>
  <si>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</si>
  <si>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</si>
  <si>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</si>
  <si>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</si>
  <si>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</si>
  <si>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</si>
  <si>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</si>
  <si>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</si>
  <si>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</si>
  <si>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</si>
  <si>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</si>
  <si>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</si>
  <si>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</si>
  <si>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</si>
  <si>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</si>
  <si>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</si>
  <si>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</si>
  <si>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</si>
  <si>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</si>
  <si>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</si>
  <si>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</si>
  <si>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</si>
  <si>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</si>
  <si>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</si>
  <si>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</si>
  <si>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</si>
  <si>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</si>
  <si>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</si>
  <si>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</si>
  <si>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</si>
  <si>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</si>
  <si>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</si>
  <si>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</si>
  <si>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</si>
  <si>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</si>
  <si>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</si>
  <si>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</si>
  <si>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</si>
  <si>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</si>
  <si>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</si>
  <si>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</si>
  <si>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</si>
  <si>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</si>
  <si>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</si>
  <si>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</si>
  <si>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</si>
  <si>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</si>
  <si>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</si>
  <si>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</si>
  <si>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</si>
  <si>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</si>
  <si>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</si>
  <si>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</si>
  <si>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</si>
  <si>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</si>
  <si>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</si>
  <si>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</si>
  <si>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</si>
  <si>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</si>
  <si>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</si>
  <si>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</si>
  <si>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</si>
  <si>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</si>
  <si>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</si>
  <si>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</si>
  <si>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</si>
  <si>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</si>
  <si>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</si>
  <si>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</si>
  <si>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</si>
  <si>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</si>
  <si>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</si>
  <si>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</si>
  <si>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</si>
  <si>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</si>
  <si>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</si>
  <si>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</si>
  <si>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</si>
  <si>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</si>
  <si>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</si>
  <si>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</si>
  <si>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</si>
  <si>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</si>
  <si>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</si>
  <si>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</si>
  <si>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</si>
  <si>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</si>
  <si>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</si>
  <si>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</si>
  <si>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</si>
  <si>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</si>
  <si>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</si>
  <si>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</si>
  <si>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</si>
  <si>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</si>
  <si>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</si>
  <si>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</si>
  <si>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</si>
  <si>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</si>
  <si>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</si>
  <si>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</si>
  <si>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</si>
  <si>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</si>
  <si>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</si>
  <si>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</si>
  <si>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</si>
  <si>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</si>
  <si>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</si>
  <si>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</si>
  <si>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</si>
  <si>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</si>
  <si>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</si>
  <si>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</si>
  <si>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</si>
  <si>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</si>
  <si>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</si>
  <si>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</si>
  <si>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</si>
  <si>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</si>
  <si>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</si>
  <si>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</si>
  <si>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</si>
  <si>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</si>
  <si>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</si>
  <si>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</si>
  <si>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</si>
  <si>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</si>
  <si>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</si>
  <si>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</si>
  <si>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</si>
  <si>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</si>
  <si>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</si>
  <si>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</si>
  <si>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</si>
  <si>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</si>
  <si>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</si>
  <si>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</si>
  <si>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</si>
  <si>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</si>
  <si>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</si>
  <si>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</si>
  <si>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</si>
  <si>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</si>
  <si>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</si>
  <si>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</si>
  <si>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</si>
  <si>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</si>
  <si>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</si>
  <si>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</si>
  <si>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</si>
  <si>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</si>
  <si>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</si>
  <si>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</si>
  <si>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</si>
  <si>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</si>
  <si>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</si>
  <si>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</si>
  <si>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</si>
  <si>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</si>
  <si>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</si>
  <si>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</si>
  <si>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</si>
  <si>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</si>
  <si>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</si>
  <si>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</si>
  <si>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</si>
  <si>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</si>
  <si>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</si>
  <si>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</si>
  <si>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</si>
  <si>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</si>
  <si>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</si>
  <si>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</si>
  <si>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</si>
  <si>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</si>
  <si>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</si>
  <si>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</si>
  <si>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</si>
  <si>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</si>
  <si>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</si>
  <si>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</si>
  <si>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</si>
  <si>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</si>
  <si>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</si>
  <si>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</si>
  <si>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</si>
  <si>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</si>
  <si>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</si>
  <si>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</si>
  <si>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</si>
  <si>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</si>
  <si>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</si>
  <si>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</si>
  <si>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</si>
  <si>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</si>
  <si>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</si>
  <si>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</si>
  <si>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</si>
  <si>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</si>
  <si>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</si>
  <si>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</si>
  <si>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</si>
  <si>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</si>
  <si>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</si>
  <si>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</si>
  <si>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</si>
  <si>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</si>
  <si>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</si>
  <si>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</si>
  <si>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</si>
  <si>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</si>
  <si>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</si>
  <si>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</si>
  <si>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</si>
  <si>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</si>
  <si>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</si>
  <si>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</si>
  <si>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</si>
  <si>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</si>
  <si>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</si>
  <si>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</si>
  <si>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</si>
  <si>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</si>
  <si>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</si>
  <si>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</si>
  <si>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</si>
  <si>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</si>
  <si>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</si>
  <si>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</si>
  <si>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</si>
  <si>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</si>
  <si>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</si>
  <si>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</si>
  <si>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</si>
  <si>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</si>
  <si>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</si>
  <si>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</si>
  <si>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</si>
  <si>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</si>
  <si>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</si>
  <si>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</si>
  <si>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</si>
  <si>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</si>
  <si>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</si>
  <si>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</si>
  <si>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</si>
  <si>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</si>
  <si>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</si>
  <si>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</si>
  <si>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</si>
  <si>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</si>
  <si>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</si>
  <si>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</si>
  <si>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</si>
  <si>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</si>
  <si>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</si>
  <si>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</si>
  <si>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</si>
  <si>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</si>
  <si>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</si>
  <si>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</si>
  <si>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</si>
  <si>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</si>
  <si>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</si>
  <si>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</si>
  <si>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</si>
  <si>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</si>
  <si>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</si>
  <si>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</si>
  <si>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</si>
  <si>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</si>
  <si>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</si>
  <si>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</si>
  <si>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</si>
  <si>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</si>
  <si>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</si>
  <si>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</si>
  <si>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</si>
  <si>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</si>
  <si>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</si>
  <si>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</si>
  <si>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</si>
  <si>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</si>
  <si>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</si>
  <si>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</si>
  <si>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</si>
  <si>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</si>
  <si>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</si>
  <si>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</si>
  <si>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</si>
  <si>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</si>
  <si>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</si>
  <si>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</si>
  <si>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</si>
  <si>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</si>
  <si>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</si>
  <si>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</si>
  <si>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</si>
  <si>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</si>
  <si>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</si>
  <si>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</si>
  <si>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</si>
  <si>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</si>
  <si>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</si>
  <si>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</si>
  <si>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</si>
  <si>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</si>
  <si>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</si>
  <si>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</si>
  <si>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</si>
  <si>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</si>
  <si>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</si>
  <si>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</si>
  <si>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</si>
  <si>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</si>
  <si>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</si>
  <si>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</si>
  <si>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</si>
  <si>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</si>
  <si>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</si>
  <si>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</si>
  <si>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</si>
  <si>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</si>
  <si>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</si>
  <si>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</si>
  <si>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</si>
  <si>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</si>
  <si>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</si>
  <si>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</si>
  <si>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</si>
  <si>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</si>
  <si>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</si>
  <si>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</si>
  <si>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</si>
  <si>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</si>
  <si>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</si>
  <si>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</si>
  <si>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</si>
  <si>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</si>
  <si>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</si>
  <si>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</si>
  <si>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</si>
  <si>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</si>
  <si>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</si>
  <si>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</si>
  <si>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</si>
  <si>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</si>
  <si>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</si>
  <si>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</si>
  <si>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</si>
  <si>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</si>
  <si>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</si>
  <si>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</si>
  <si>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</si>
  <si>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</si>
  <si>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</si>
  <si>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</si>
  <si>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</si>
  <si>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</si>
  <si>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</si>
  <si>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</si>
  <si>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</si>
  <si>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</si>
  <si>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</si>
  <si>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</si>
  <si>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</si>
  <si>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</si>
  <si>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</si>
  <si>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</si>
  <si>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</si>
  <si>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</si>
  <si>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</si>
  <si>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</si>
  <si>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</si>
  <si>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</si>
  <si>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</si>
  <si>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</si>
  <si>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</si>
  <si>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</si>
  <si>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</si>
  <si>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</si>
  <si>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</si>
  <si>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</si>
  <si>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</si>
  <si>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</si>
  <si>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</si>
  <si>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</si>
  <si>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</si>
  <si>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</si>
  <si>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</si>
  <si>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</si>
  <si>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</si>
  <si>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</si>
  <si>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</si>
  <si>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</si>
  <si>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</si>
  <si>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</si>
  <si>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</si>
  <si>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</si>
  <si>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</si>
  <si>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</si>
  <si>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</si>
  <si>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</si>
  <si>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</si>
  <si>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</si>
  <si>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</si>
  <si>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</si>
  <si>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</si>
  <si>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</si>
  <si>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</si>
  <si>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</si>
  <si>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</si>
  <si>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</si>
  <si>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</si>
  <si>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</si>
  <si>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</si>
  <si>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</si>
  <si>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</si>
  <si>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</si>
  <si>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</si>
  <si>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</si>
  <si>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</si>
  <si>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</si>
  <si>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</si>
  <si>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</si>
  <si>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</si>
  <si>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</si>
  <si>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</si>
  <si>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</si>
  <si>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</si>
  <si>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</si>
  <si>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</si>
  <si>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</si>
  <si>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</si>
  <si>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</si>
  <si>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</si>
  <si>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</si>
  <si>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</si>
  <si>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</si>
  <si>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</si>
  <si>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</si>
  <si>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</si>
  <si>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</si>
  <si>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</si>
  <si>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</si>
  <si>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</si>
  <si>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</si>
  <si>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</si>
  <si>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</si>
  <si>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</si>
  <si>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</si>
  <si>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</si>
  <si>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</si>
  <si>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</si>
  <si>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</si>
  <si>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</si>
  <si>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</si>
  <si>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</si>
  <si>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</si>
  <si>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</si>
  <si>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</si>
  <si>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</si>
  <si>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</si>
  <si>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</si>
  <si>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</si>
  <si>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</si>
  <si>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</si>
  <si>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</si>
  <si>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</si>
  <si>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</si>
  <si>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</si>
  <si>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</si>
  <si>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</si>
  <si>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</si>
  <si>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</si>
  <si>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</si>
  <si>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</si>
  <si>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</si>
  <si>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</si>
  <si>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</si>
  <si>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</si>
  <si>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</si>
  <si>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</si>
  <si>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</si>
  <si>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</si>
  <si>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</si>
  <si>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</si>
  <si>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</si>
  <si>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</si>
  <si>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</si>
  <si>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</si>
  <si>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</si>
  <si>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</si>
  <si>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</si>
  <si>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</si>
  <si>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</si>
  <si>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</si>
  <si>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</si>
  <si>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</si>
  <si>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</si>
  <si>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</si>
  <si>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</si>
  <si>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</si>
  <si>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</si>
  <si>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</si>
  <si>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</si>
  <si>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</si>
  <si>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</si>
  <si>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</si>
  <si>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</si>
  <si>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</si>
  <si>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</si>
  <si>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</si>
  <si>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</si>
  <si>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</si>
  <si>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</si>
  <si>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</si>
  <si>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</si>
  <si>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</si>
  <si>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</si>
  <si>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</si>
  <si>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</si>
  <si>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</si>
  <si>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</si>
  <si>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</si>
  <si>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</si>
  <si>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</si>
  <si>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</si>
  <si>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</si>
  <si>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</si>
  <si>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</si>
  <si>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</si>
  <si>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</si>
  <si>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</si>
  <si>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</si>
  <si>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</si>
  <si>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</si>
  <si>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</si>
  <si>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</si>
  <si>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</si>
  <si>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</si>
  <si>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</si>
  <si>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</si>
  <si>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</si>
  <si>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</si>
  <si>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</si>
  <si>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</si>
  <si>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</si>
  <si>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</si>
  <si>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</si>
  <si>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</si>
  <si>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</si>
  <si>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</si>
  <si>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</si>
  <si>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</si>
  <si>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</si>
  <si>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</si>
  <si>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</si>
  <si>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</si>
  <si>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</si>
  <si>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</si>
  <si>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</si>
  <si>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</si>
  <si>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</si>
  <si>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</si>
  <si>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</si>
  <si>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</si>
  <si>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</si>
  <si>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</si>
  <si>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</si>
  <si>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</si>
  <si>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</si>
  <si>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</si>
  <si>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</si>
  <si>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</si>
  <si>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</si>
  <si>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</si>
  <si>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</si>
  <si>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</si>
  <si>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</si>
  <si>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</si>
  <si>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</si>
  <si>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</si>
  <si>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</si>
  <si>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</si>
  <si>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</si>
  <si>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</si>
  <si>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</si>
  <si>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</si>
  <si>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</si>
  <si>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</si>
  <si>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</si>
  <si>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</si>
  <si>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</si>
  <si>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</si>
  <si>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</si>
  <si>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</si>
  <si>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</si>
  <si>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</si>
  <si>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</si>
  <si>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</si>
  <si>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</si>
  <si>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</si>
  <si>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</si>
  <si>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</si>
  <si>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</si>
  <si>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</si>
  <si>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</si>
  <si>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</si>
  <si>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</si>
  <si>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</si>
  <si>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</si>
  <si>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</si>
  <si>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</si>
  <si>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</si>
  <si>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</si>
  <si>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</si>
  <si>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</si>
  <si>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</si>
  <si>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</si>
  <si>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</si>
  <si>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</si>
  <si>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</si>
  <si>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</si>
  <si>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</si>
  <si>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</si>
  <si>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</si>
  <si>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</si>
  <si>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</si>
  <si>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</si>
  <si>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</si>
  <si>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</si>
  <si>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</si>
  <si>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</si>
  <si>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</si>
  <si>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</si>
  <si>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</si>
  <si>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</si>
  <si>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</si>
  <si>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</si>
  <si>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</si>
  <si>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</si>
  <si>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</si>
  <si>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</si>
  <si>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</si>
  <si>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</si>
  <si>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</si>
  <si>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</si>
  <si>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</si>
  <si>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</si>
  <si>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</si>
  <si>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</si>
  <si>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</si>
  <si>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</si>
  <si>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</si>
  <si>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</si>
  <si>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</si>
  <si>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</si>
  <si>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</si>
  <si>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</si>
  <si>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</si>
  <si>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</si>
  <si>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</si>
  <si>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</si>
  <si>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</si>
  <si>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</si>
  <si>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</si>
  <si>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</si>
  <si>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</si>
  <si>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</si>
  <si>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</si>
  <si>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</si>
  <si>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</si>
  <si>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</si>
  <si>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</si>
  <si>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</si>
  <si>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</si>
  <si>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</si>
  <si>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</si>
  <si>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</si>
  <si>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</si>
  <si>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</si>
  <si>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</si>
  <si>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</si>
  <si>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</si>
  <si>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</si>
  <si>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</si>
  <si>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</si>
  <si>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</si>
  <si>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</si>
  <si>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</si>
  <si>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</si>
  <si>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</si>
  <si>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</si>
  <si>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</si>
  <si>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</si>
  <si>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</si>
  <si>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</si>
  <si>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</si>
  <si>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</si>
  <si>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</si>
  <si>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</si>
  <si>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</si>
  <si>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</si>
  <si>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</si>
  <si>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</si>
  <si>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</si>
  <si>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</si>
  <si>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</si>
  <si>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</si>
  <si>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</si>
  <si>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</si>
  <si>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</si>
  <si>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</si>
  <si>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</si>
  <si>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</si>
  <si>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</si>
  <si>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</si>
  <si>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</si>
  <si>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</si>
  <si>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</si>
  <si>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</si>
  <si>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</si>
  <si>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</si>
  <si>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</si>
  <si>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</si>
  <si>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</si>
  <si>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</si>
  <si>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</si>
  <si>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</si>
  <si>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</si>
  <si>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</si>
  <si>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</si>
  <si>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</si>
  <si>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</si>
  <si>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</si>
  <si>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</si>
  <si>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</si>
  <si>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</si>
  <si>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</si>
  <si>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</si>
  <si>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</si>
  <si>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</si>
  <si>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</si>
  <si>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</si>
  <si>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</si>
  <si>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</si>
  <si>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</si>
  <si>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</si>
  <si>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</si>
  <si>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</si>
  <si>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</si>
  <si>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</si>
  <si>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</si>
  <si>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</si>
  <si>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</si>
  <si>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</si>
  <si>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</si>
  <si>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</si>
  <si>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</si>
  <si>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</si>
  <si>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</si>
  <si>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</si>
  <si>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</si>
  <si>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</si>
  <si>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</si>
  <si>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</si>
  <si>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</si>
  <si>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</si>
  <si>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</si>
  <si>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</si>
  <si>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</si>
  <si>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</si>
  <si>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</si>
  <si>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</si>
  <si>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</si>
  <si>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</si>
  <si>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</si>
  <si>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</si>
  <si>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</si>
  <si>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</si>
  <si>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</si>
  <si>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</si>
  <si>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</si>
  <si>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</si>
  <si>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</si>
  <si>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</si>
  <si>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</si>
  <si>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</si>
  <si>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</si>
  <si>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</si>
  <si>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</si>
  <si>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</si>
  <si>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</si>
  <si>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</si>
  <si>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</si>
  <si>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</si>
  <si>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</si>
  <si>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</si>
  <si>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</si>
  <si>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</si>
  <si>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</si>
  <si>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</si>
  <si>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</si>
  <si>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</si>
  <si>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</si>
  <si>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</si>
  <si>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</si>
  <si>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</si>
  <si>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</si>
  <si>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</si>
  <si>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</si>
  <si>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</si>
  <si>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</si>
  <si>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</si>
  <si>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</si>
  <si>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</si>
  <si>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</si>
  <si>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</si>
  <si>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</si>
  <si>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</si>
  <si>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</si>
  <si>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</si>
  <si>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</si>
  <si>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</si>
  <si>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</si>
  <si>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</si>
  <si>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</si>
  <si>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</si>
  <si>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</si>
  <si>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</si>
  <si>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</si>
  <si>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</si>
  <si>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</si>
  <si>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</si>
  <si>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</si>
  <si>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</si>
  <si>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</si>
  <si>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</si>
  <si>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</si>
  <si>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</si>
  <si>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</si>
  <si>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</si>
  <si>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</si>
  <si>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</si>
  <si>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</si>
  <si>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</si>
  <si>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</si>
  <si>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</si>
  <si>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</si>
  <si>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</si>
  <si>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</si>
  <si>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</si>
  <si>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</si>
  <si>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</si>
  <si>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</si>
  <si>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</si>
  <si>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</si>
  <si>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</si>
  <si>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</si>
  <si>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</si>
  <si>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</si>
  <si>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</si>
  <si>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</si>
  <si>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</si>
  <si>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</si>
  <si>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</si>
  <si>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</si>
  <si>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</si>
  <si>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</si>
  <si>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</si>
  <si>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</si>
  <si>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</si>
  <si>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</si>
  <si>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</si>
  <si>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</si>
  <si>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</si>
  <si>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</si>
  <si>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</si>
  <si>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</si>
  <si>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</si>
  <si>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</si>
  <si>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</si>
  <si>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</si>
  <si>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</si>
  <si>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</si>
  <si>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</si>
  <si>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</si>
  <si>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</si>
  <si>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</si>
  <si>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</si>
  <si>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</si>
  <si>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</si>
  <si>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</si>
  <si>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</si>
  <si>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</si>
  <si>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</si>
  <si>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</si>
  <si>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</si>
  <si>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</si>
  <si>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</si>
  <si>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</si>
  <si>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</si>
  <si>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</si>
  <si>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</si>
  <si>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</si>
  <si>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</si>
  <si>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</si>
  <si>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</si>
  <si>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</si>
  <si>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</si>
  <si>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</si>
  <si>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</si>
  <si>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</si>
  <si>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</si>
  <si>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</si>
  <si>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</si>
  <si>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</si>
  <si>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</si>
  <si>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</si>
  <si>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</si>
  <si>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</si>
  <si>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</si>
  <si>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</si>
  <si>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</si>
  <si>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</si>
  <si>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</si>
  <si>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</si>
  <si>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</si>
  <si>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</si>
  <si>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</si>
  <si>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</si>
  <si>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</si>
  <si>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</si>
  <si>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</si>
  <si>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</si>
  <si>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</si>
  <si>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</si>
  <si>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</si>
  <si>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</si>
  <si>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</si>
  <si>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</si>
  <si>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</si>
  <si>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</si>
  <si>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</si>
  <si>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</si>
  <si>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</si>
  <si>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</si>
  <si>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</si>
  <si>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</si>
  <si>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</si>
  <si>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</si>
  <si>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</si>
  <si>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</si>
  <si>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</si>
  <si>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</si>
  <si>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</si>
  <si>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</si>
  <si>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</si>
  <si>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</si>
  <si>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</si>
  <si>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</si>
  <si>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</si>
  <si>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</si>
  <si>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</si>
  <si>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</si>
  <si>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</si>
  <si>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</si>
  <si>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</si>
  <si>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</si>
  <si>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</si>
  <si>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</si>
  <si>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</si>
  <si>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</si>
  <si>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</si>
  <si>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</si>
  <si>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</si>
  <si>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</si>
  <si>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</si>
  <si>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</si>
  <si>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</si>
  <si>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</si>
  <si>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</si>
  <si>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</si>
  <si>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</si>
  <si>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</si>
  <si>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</si>
  <si>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</si>
  <si>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</si>
  <si>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</si>
  <si>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</si>
  <si>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</si>
  <si>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</si>
  <si>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</si>
  <si>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</si>
  <si>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</si>
  <si>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</si>
  <si>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</si>
  <si>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</si>
  <si>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</si>
  <si>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</si>
  <si>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</si>
  <si>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</si>
  <si>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</si>
  <si>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</si>
  <si>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</si>
  <si>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</si>
  <si>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</si>
  <si>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</si>
  <si>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</si>
  <si>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</si>
  <si>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</si>
  <si>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</si>
  <si>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</si>
  <si>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</si>
  <si>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</si>
  <si>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</si>
  <si>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</si>
  <si>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</si>
  <si>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</si>
  <si>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</si>
  <si>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</si>
  <si>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</si>
  <si>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</si>
  <si>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</si>
  <si>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</si>
  <si>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</si>
  <si>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</si>
  <si>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</si>
  <si>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</si>
  <si>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</si>
  <si>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</si>
  <si>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</si>
  <si>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</si>
  <si>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</si>
  <si>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</si>
  <si>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</si>
  <si>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</si>
  <si>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</si>
  <si>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</si>
  <si>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</si>
  <si>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</si>
  <si>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</si>
  <si>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</si>
  <si>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</si>
  <si>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</si>
  <si>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</si>
  <si>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</si>
  <si>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</si>
  <si>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</si>
  <si>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</si>
  <si>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</si>
  <si>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</si>
  <si>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</si>
  <si>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</si>
  <si>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</si>
  <si>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</si>
  <si>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</si>
  <si>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</si>
  <si>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</si>
  <si>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</si>
  <si>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</si>
  <si>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</si>
  <si>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</si>
  <si>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</si>
  <si>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</si>
  <si>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</si>
  <si>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</si>
  <si>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</si>
  <si>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</si>
  <si>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</si>
  <si>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</si>
  <si>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</si>
  <si>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</si>
  <si>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</si>
  <si>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</si>
  <si>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</si>
  <si>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</si>
  <si>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</si>
  <si>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</si>
  <si>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</si>
  <si>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</si>
  <si>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</si>
  <si>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</si>
  <si>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</si>
  <si>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</si>
  <si>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</si>
  <si>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</si>
  <si>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</si>
  <si>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</si>
  <si>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</si>
  <si>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</si>
  <si>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</si>
  <si>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</si>
  <si>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</si>
  <si>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</si>
  <si>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</si>
  <si>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</si>
  <si>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</si>
  <si>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</si>
  <si>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</si>
  <si>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</si>
  <si>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</si>
  <si>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</si>
  <si>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</si>
  <si>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</si>
  <si>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</si>
  <si>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</si>
  <si>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</si>
  <si>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</si>
  <si>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</si>
  <si>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</si>
  <si>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</si>
  <si>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</si>
  <si>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</si>
  <si>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</si>
  <si>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</si>
  <si>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</si>
  <si>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</si>
  <si>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</si>
  <si>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</si>
  <si>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</si>
  <si>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</si>
  <si>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</si>
  <si>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</si>
  <si>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</si>
  <si>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</si>
  <si>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</si>
  <si>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</si>
  <si>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</si>
  <si>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</si>
  <si>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</si>
  <si>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</si>
  <si>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</si>
  <si>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</si>
  <si>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</si>
  <si>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</si>
  <si>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</si>
  <si>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</si>
  <si>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</si>
  <si>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</si>
  <si>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</si>
  <si>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</si>
  <si>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</si>
  <si>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</si>
  <si>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</si>
  <si>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</si>
  <si>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</si>
  <si>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</si>
  <si>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</si>
  <si>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</si>
  <si>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</si>
  <si>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</si>
  <si>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</si>
  <si>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</si>
  <si>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</si>
  <si>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</si>
  <si>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</si>
  <si>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</si>
  <si>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</si>
  <si>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</si>
  <si>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</si>
  <si>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</si>
  <si>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</si>
  <si>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</si>
  <si>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</si>
  <si>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</si>
  <si>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</si>
  <si>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</si>
  <si>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</si>
  <si>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</si>
  <si>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</si>
  <si>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</si>
  <si>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</si>
  <si>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</si>
  <si>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</si>
  <si>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</si>
  <si>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</si>
  <si>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</si>
  <si>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</si>
  <si>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</si>
  <si>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</si>
  <si>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</si>
  <si>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</si>
  <si>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</si>
  <si>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</si>
  <si>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</si>
  <si>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</si>
  <si>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</si>
  <si>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</si>
  <si>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</si>
  <si>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</si>
  <si>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</si>
  <si>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</si>
  <si>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</si>
  <si>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</si>
  <si>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</si>
  <si>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</si>
  <si>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</si>
  <si>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</si>
  <si>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</si>
  <si>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</si>
  <si>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</si>
  <si>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</si>
  <si>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</si>
  <si>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</si>
  <si>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</si>
  <si>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</si>
  <si>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</si>
  <si>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</si>
  <si>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</si>
  <si>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</si>
  <si>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</si>
  <si>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</si>
  <si>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</si>
  <si>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</si>
  <si>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</si>
  <si>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</si>
  <si>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</si>
  <si>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</si>
  <si>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</si>
  <si>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</si>
  <si>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</si>
  <si>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</si>
  <si>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</si>
  <si>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</si>
  <si>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</si>
  <si>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</si>
  <si>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</si>
  <si>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</si>
  <si>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</si>
  <si>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</si>
  <si>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</si>
  <si>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</si>
  <si>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</si>
  <si>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</si>
  <si>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</si>
  <si>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</si>
  <si>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</si>
  <si>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</si>
  <si>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</si>
  <si>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</si>
  <si>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</si>
  <si>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</si>
  <si>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</si>
  <si>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</si>
  <si>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</si>
  <si>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</si>
  <si>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</si>
  <si>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</si>
  <si>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</si>
  <si>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</si>
  <si>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</si>
  <si>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</si>
  <si>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</si>
  <si>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</si>
  <si>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</si>
  <si>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</si>
  <si>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</si>
  <si>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</si>
  <si>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</si>
  <si>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</si>
  <si>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</si>
  <si>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</si>
  <si>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</si>
  <si>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</si>
  <si>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</si>
  <si>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</si>
  <si>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</si>
  <si>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</si>
  <si>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</si>
  <si>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</si>
  <si>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</si>
  <si>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</si>
  <si>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</si>
  <si>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</si>
  <si>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</si>
  <si>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</si>
  <si>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</si>
  <si>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</si>
  <si>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</si>
  <si>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</si>
  <si>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</si>
  <si>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</si>
  <si>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</si>
  <si>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</si>
  <si>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</si>
  <si>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</si>
  <si>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</si>
  <si>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</si>
  <si>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</si>
  <si>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</si>
  <si>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</si>
  <si>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</si>
  <si>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</si>
  <si>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</si>
  <si>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</si>
  <si>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</si>
  <si>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</si>
  <si>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</si>
  <si>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</si>
  <si>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</si>
  <si>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</si>
  <si>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</si>
  <si>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</si>
  <si>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</si>
  <si>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</si>
  <si>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</si>
  <si>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</si>
  <si>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</si>
  <si>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</si>
  <si>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</si>
  <si>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</si>
  <si>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</si>
  <si>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</si>
  <si>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</si>
  <si>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</si>
  <si>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</si>
  <si>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</si>
  <si>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</si>
  <si>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</si>
  <si>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</si>
  <si>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</si>
  <si>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</si>
  <si>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</si>
  <si>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</si>
  <si>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</si>
  <si>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</si>
  <si>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</si>
  <si>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</si>
  <si>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</si>
  <si>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</si>
  <si>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</si>
  <si>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</si>
  <si>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</si>
  <si>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</si>
  <si>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</si>
  <si>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</si>
  <si>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</si>
  <si>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</si>
  <si>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</si>
  <si>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</si>
  <si>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</si>
  <si>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</si>
  <si>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</si>
  <si>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</si>
  <si>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</si>
  <si>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</si>
  <si>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</si>
  <si>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</si>
  <si>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</si>
  <si>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</si>
  <si>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</si>
  <si>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</si>
  <si>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</si>
  <si>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</si>
  <si>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</si>
  <si>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</si>
  <si>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</si>
  <si>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</si>
  <si>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</si>
  <si>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</si>
  <si>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</si>
  <si>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</si>
  <si>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</si>
  <si>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</si>
  <si>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</si>
  <si>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</si>
  <si>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</si>
  <si>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</si>
  <si>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</si>
  <si>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</si>
  <si>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</si>
  <si>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</si>
  <si>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</si>
  <si>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</si>
  <si>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</si>
  <si>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</si>
  <si>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</si>
  <si>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</si>
  <si>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</si>
  <si>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</si>
  <si>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</si>
  <si>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</si>
  <si>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</si>
  <si>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</si>
  <si>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</si>
  <si>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</si>
  <si>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</si>
  <si>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</si>
  <si>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</si>
  <si>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</si>
  <si>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</si>
  <si>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</si>
  <si>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</si>
  <si>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</si>
  <si>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</si>
  <si>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</si>
  <si>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</si>
  <si>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</si>
  <si>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</si>
  <si>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</si>
  <si>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</si>
  <si>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</si>
  <si>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</si>
  <si>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</si>
  <si>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</si>
  <si>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</si>
  <si>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</si>
  <si>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</si>
  <si>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</si>
  <si>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</si>
  <si>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</si>
  <si>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</si>
  <si>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</si>
  <si>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</si>
  <si>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</si>
  <si>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</si>
  <si>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</si>
  <si>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</si>
  <si>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</si>
  <si>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</si>
  <si>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</si>
  <si>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</si>
  <si>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</si>
  <si>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</si>
  <si>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</si>
  <si>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</si>
  <si>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</si>
  <si>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</si>
  <si>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</si>
  <si>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</si>
  <si>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</si>
  <si>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</si>
  <si>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</si>
  <si>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</si>
  <si>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</si>
  <si>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</si>
  <si>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</si>
  <si>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</si>
  <si>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</si>
  <si>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</si>
  <si>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</si>
  <si>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</si>
  <si>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</si>
  <si>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</si>
  <si>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</si>
  <si>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</si>
  <si>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</si>
  <si>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</si>
  <si>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</si>
  <si>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</si>
  <si>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</si>
  <si>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</si>
  <si>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</si>
  <si>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</si>
  <si>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</si>
  <si>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</si>
  <si>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</si>
  <si>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</si>
  <si>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</si>
  <si>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</si>
  <si>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</si>
  <si>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</si>
  <si>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</si>
  <si>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</si>
  <si>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</si>
  <si>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</si>
  <si>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</si>
  <si>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</si>
  <si>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</si>
  <si>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</si>
  <si>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</si>
  <si>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</si>
  <si>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</si>
  <si>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</si>
  <si>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</si>
  <si>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</si>
  <si>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</si>
  <si>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</si>
  <si>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</si>
  <si>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</si>
  <si>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</si>
  <si>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</si>
  <si>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</si>
  <si>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</si>
  <si>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</si>
  <si>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</si>
  <si>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</si>
  <si>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</si>
  <si>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</si>
  <si>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</si>
  <si>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</si>
  <si>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</si>
  <si>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</si>
  <si>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</si>
  <si>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</si>
  <si>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</si>
  <si>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</si>
  <si>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</si>
  <si>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</si>
  <si>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</si>
  <si>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</si>
  <si>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</si>
  <si>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</si>
  <si>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</si>
  <si>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</si>
  <si>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</si>
  <si>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</si>
  <si>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</si>
  <si>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</si>
  <si>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</si>
  <si>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</si>
  <si>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</si>
  <si>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</si>
  <si>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</si>
  <si>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</si>
  <si>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</si>
  <si>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</si>
  <si>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</si>
  <si>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</si>
  <si>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</si>
  <si>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</si>
  <si>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</si>
  <si>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</si>
  <si>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</si>
  <si>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</si>
  <si>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</si>
  <si>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</si>
  <si>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</si>
  <si>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</si>
  <si>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</si>
  <si>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</si>
  <si>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</si>
  <si>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</si>
  <si>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</si>
  <si>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</si>
  <si>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</si>
  <si>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</si>
  <si>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</si>
  <si>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</si>
  <si>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</si>
  <si>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</si>
  <si>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</si>
  <si>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</si>
  <si>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</si>
  <si>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</si>
  <si>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</si>
  <si>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</si>
  <si>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</si>
  <si>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</si>
  <si>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</si>
  <si>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</si>
  <si>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</si>
  <si>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</si>
  <si>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</si>
  <si>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</si>
  <si>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</si>
  <si>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</si>
  <si>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</si>
  <si>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</si>
  <si>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</si>
  <si>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</si>
  <si>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</si>
  <si>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</si>
  <si>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</si>
  <si>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</si>
  <si>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</si>
  <si>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</si>
  <si>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</si>
  <si>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</si>
  <si>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</si>
  <si>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</si>
  <si>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</si>
  <si>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</si>
  <si>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</si>
  <si>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</si>
  <si>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</si>
  <si>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</si>
  <si>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</si>
  <si>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</si>
  <si>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</si>
  <si>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</si>
  <si>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</si>
  <si>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</si>
  <si>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</si>
  <si>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</si>
  <si>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</si>
  <si>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</si>
  <si>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</si>
  <si>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</si>
  <si>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</si>
  <si>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</si>
  <si>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</si>
  <si>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</si>
  <si>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</si>
  <si>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</si>
  <si>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</si>
  <si>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</si>
  <si>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</si>
  <si>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</si>
  <si>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</si>
  <si>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</si>
  <si>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</si>
  <si>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</si>
  <si>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</si>
  <si>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</si>
  <si>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</si>
  <si>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</si>
  <si>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</si>
  <si>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</si>
  <si>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</si>
  <si>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</si>
  <si>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</si>
  <si>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</si>
  <si>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</si>
  <si>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</si>
  <si>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</si>
  <si>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</si>
  <si>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</si>
  <si>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</si>
  <si>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</si>
  <si>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</si>
  <si>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</si>
  <si>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</si>
  <si>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</si>
  <si>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</si>
  <si>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</si>
  <si>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</si>
  <si>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</si>
  <si>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</si>
  <si>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</si>
  <si>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</si>
  <si>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</si>
  <si>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</si>
  <si>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</si>
  <si>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</si>
  <si>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</si>
  <si>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</si>
  <si>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</si>
  <si>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</si>
  <si>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</si>
  <si>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</si>
  <si>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</si>
  <si>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</si>
  <si>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</si>
  <si>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</si>
  <si>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</si>
  <si>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</si>
  <si>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</si>
  <si>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</si>
  <si>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</si>
  <si>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</si>
  <si>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</si>
  <si>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</si>
  <si>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</si>
  <si>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</si>
  <si>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</si>
  <si>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</si>
  <si>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</si>
  <si>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</si>
  <si>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</si>
  <si>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</si>
  <si>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</si>
  <si>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</si>
  <si>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</si>
  <si>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</si>
  <si>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</si>
  <si>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</si>
  <si>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</si>
  <si>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</si>
  <si>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</si>
  <si>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</si>
  <si>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</si>
  <si>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</si>
  <si>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</si>
  <si>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</si>
  <si>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</si>
  <si>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</si>
  <si>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</si>
  <si>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</si>
  <si>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</si>
  <si>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</si>
  <si>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</si>
  <si>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</si>
  <si>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</si>
  <si>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</si>
  <si>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</si>
  <si>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</si>
  <si>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</si>
  <si>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</si>
  <si>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</si>
  <si>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</si>
  <si>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</si>
  <si>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</si>
  <si>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</si>
  <si>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</si>
  <si>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</si>
  <si>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</si>
  <si>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</si>
  <si>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</si>
  <si>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</si>
  <si>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</si>
  <si>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</si>
  <si>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</si>
  <si>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</si>
  <si>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</si>
  <si>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</si>
  <si>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</si>
  <si>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</si>
  <si>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</si>
  <si>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</si>
  <si>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</si>
  <si>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</si>
  <si>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</si>
  <si>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</si>
  <si>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</si>
  <si>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</si>
  <si>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</si>
  <si>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</si>
  <si>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</si>
  <si>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</si>
  <si>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</si>
  <si>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</si>
  <si>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</si>
  <si>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</si>
  <si>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</si>
  <si>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</si>
  <si>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</si>
  <si>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</si>
  <si>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</si>
  <si>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</si>
  <si>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</si>
  <si>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</si>
  <si>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</si>
  <si>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</si>
  <si>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</si>
  <si>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</si>
  <si>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</si>
  <si>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</si>
  <si>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</si>
  <si>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</si>
  <si>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</si>
  <si>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</si>
  <si>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</si>
  <si>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</si>
  <si>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</si>
  <si>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</si>
  <si>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</si>
  <si>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</si>
  <si>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</si>
  <si>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</si>
  <si>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</si>
  <si>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</si>
  <si>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</si>
  <si>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</si>
  <si>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</si>
  <si>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</si>
  <si>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</si>
  <si>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</si>
  <si>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</si>
  <si>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</si>
  <si>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</si>
  <si>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</si>
  <si>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</si>
  <si>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</si>
  <si>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</si>
  <si>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</si>
  <si>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</si>
  <si>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</si>
  <si>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</si>
  <si>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</si>
  <si>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</si>
  <si>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</si>
  <si>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</si>
  <si>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</si>
  <si>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</si>
  <si>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</si>
  <si>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</si>
  <si>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</si>
  <si>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</si>
  <si>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</si>
  <si>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</si>
  <si>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</si>
  <si>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</si>
  <si>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</si>
  <si>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</si>
  <si>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</si>
  <si>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</si>
  <si>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</si>
  <si>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</si>
  <si>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</si>
  <si>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</si>
  <si>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</si>
  <si>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</si>
  <si>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</si>
  <si>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</si>
  <si>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</si>
  <si>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</si>
  <si>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</si>
  <si>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</si>
  <si>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</si>
  <si>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</si>
  <si>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</si>
  <si>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</si>
  <si>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</si>
  <si>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</si>
  <si>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</si>
  <si>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</si>
  <si>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</si>
  <si>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</si>
  <si>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</si>
  <si>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</si>
  <si>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</si>
  <si>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</si>
  <si>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</si>
  <si>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</si>
  <si>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</si>
  <si>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</si>
  <si>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</si>
  <si>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</si>
  <si>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</si>
  <si>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</si>
  <si>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</si>
  <si>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</si>
  <si>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</si>
  <si>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</si>
  <si>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</si>
  <si>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</si>
  <si>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</si>
  <si>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</si>
  <si>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</si>
  <si>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</si>
  <si>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</si>
  <si>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</si>
  <si>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</si>
  <si>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</si>
  <si>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</si>
  <si>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</si>
  <si>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</si>
  <si>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</si>
  <si>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</si>
  <si>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</si>
  <si>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</si>
  <si>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</si>
  <si>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</si>
  <si>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</si>
  <si>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</si>
  <si>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</si>
  <si>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</si>
  <si>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</si>
  <si>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</si>
  <si>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</si>
  <si>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</si>
  <si>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</si>
  <si>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</si>
  <si>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</si>
  <si>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</si>
  <si>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</si>
  <si>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</si>
  <si>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</si>
  <si>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</si>
  <si>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</si>
  <si>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</si>
  <si>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</si>
  <si>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</si>
  <si>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</si>
  <si>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</si>
  <si>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</si>
  <si>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</si>
  <si>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</si>
  <si>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</si>
  <si>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</si>
  <si>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</si>
  <si>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</si>
  <si>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</si>
  <si>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</si>
  <si>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</si>
  <si>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</si>
  <si>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</si>
  <si>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</si>
  <si>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</si>
  <si>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</si>
  <si>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</si>
  <si>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</si>
  <si>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</si>
  <si>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</si>
  <si>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</si>
  <si>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</si>
  <si>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</si>
  <si>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</si>
  <si>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</si>
  <si>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</si>
  <si>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</si>
  <si>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</si>
  <si>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</si>
  <si>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</si>
  <si>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</si>
  <si>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</si>
  <si>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</si>
  <si>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</si>
  <si>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</si>
  <si>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</si>
  <si>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</si>
  <si>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</si>
  <si>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</si>
  <si>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</si>
  <si>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</si>
  <si>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</si>
  <si>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</si>
  <si>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</si>
  <si>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</si>
  <si>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</si>
  <si>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</si>
  <si>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</si>
  <si>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</si>
  <si>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</si>
  <si>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</si>
  <si>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</si>
  <si>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</si>
  <si>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</si>
  <si>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</si>
  <si>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</si>
  <si>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</si>
  <si>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</si>
  <si>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</si>
  <si>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</si>
  <si>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</si>
  <si>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</si>
  <si>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</si>
  <si>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</si>
  <si>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</si>
  <si>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</si>
  <si>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</si>
  <si>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</si>
  <si>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</si>
  <si>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</si>
  <si>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</si>
  <si>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</si>
  <si>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</si>
  <si>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</si>
  <si>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</si>
  <si>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</si>
  <si>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</si>
  <si>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</si>
  <si>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</si>
  <si>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</si>
  <si>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</si>
  <si>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</si>
  <si>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</si>
  <si>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</si>
  <si>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</si>
  <si>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</si>
  <si>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</si>
  <si>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</si>
  <si>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</si>
  <si>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</si>
  <si>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</si>
  <si>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</si>
  <si>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</si>
  <si>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</si>
  <si>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</si>
  <si>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</si>
  <si>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</si>
  <si>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</si>
  <si>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</si>
  <si>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</si>
  <si>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</si>
  <si>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</si>
  <si>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</si>
  <si>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</si>
  <si>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</si>
  <si>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</si>
  <si>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</si>
  <si>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</si>
  <si>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</si>
  <si>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</si>
  <si>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</si>
  <si>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</si>
  <si>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</si>
  <si>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</si>
  <si>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</si>
  <si>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</si>
  <si>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</si>
  <si>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</si>
  <si>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</si>
  <si>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</si>
  <si>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</si>
  <si>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</si>
  <si>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</si>
  <si>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</si>
  <si>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</si>
  <si>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</si>
  <si>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</si>
  <si>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</si>
  <si>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</si>
  <si>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</si>
  <si>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</si>
  <si>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</si>
  <si>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</si>
  <si>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</si>
  <si>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</si>
  <si>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</si>
  <si>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</si>
  <si>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</si>
  <si>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</si>
  <si>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</si>
  <si>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</si>
  <si>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</si>
  <si>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</si>
  <si>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</si>
  <si>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</si>
  <si>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</si>
  <si>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</si>
  <si>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</si>
  <si>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</si>
  <si>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</si>
  <si>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</si>
  <si>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</si>
  <si>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</si>
  <si>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</si>
  <si>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</si>
  <si>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</si>
  <si>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</si>
  <si>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</si>
  <si>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</si>
  <si>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</si>
  <si>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</si>
  <si>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</si>
  <si>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</si>
  <si>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</si>
  <si>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</si>
  <si>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</si>
  <si>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</si>
  <si>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</si>
  <si>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</si>
  <si>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</si>
  <si>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</si>
  <si>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</si>
  <si>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</si>
  <si>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</si>
  <si>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</si>
  <si>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</si>
  <si>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</si>
  <si>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</si>
  <si>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</si>
  <si>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</si>
  <si>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</si>
  <si>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</si>
  <si>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</si>
  <si>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</si>
  <si>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</si>
  <si>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</si>
  <si>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</si>
  <si>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</si>
  <si>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</si>
  <si>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</si>
  <si>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</si>
  <si>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</si>
  <si>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</si>
  <si>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</si>
  <si>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</si>
  <si>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</si>
  <si>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</si>
  <si>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</si>
  <si>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</si>
  <si>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</si>
  <si>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</si>
  <si>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</si>
  <si>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</si>
  <si>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</si>
  <si>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</si>
  <si>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</si>
  <si>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</si>
  <si>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</si>
  <si>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</si>
  <si>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</si>
  <si>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</si>
  <si>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</si>
  <si>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</si>
  <si>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</si>
  <si>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</si>
  <si>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</si>
  <si>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</si>
  <si>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</si>
  <si>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</si>
  <si>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</si>
  <si>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</si>
  <si>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</si>
  <si>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</si>
  <si>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</si>
  <si>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</si>
  <si>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</si>
  <si>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</si>
  <si>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</si>
  <si>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</si>
  <si>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</si>
  <si>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</si>
  <si>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</si>
  <si>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</si>
  <si>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</si>
  <si>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</si>
  <si>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</si>
  <si>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</si>
  <si>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</si>
  <si>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</si>
  <si>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</si>
  <si>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</si>
  <si>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</si>
  <si>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</si>
  <si>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</si>
  <si>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</si>
  <si>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</si>
  <si>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</si>
  <si>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</si>
  <si>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</si>
  <si>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</si>
  <si>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</si>
  <si>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</si>
  <si>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</si>
  <si>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</si>
  <si>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</si>
  <si>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</si>
  <si>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</si>
  <si>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</si>
  <si>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</si>
  <si>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</si>
  <si>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</si>
  <si>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</si>
  <si>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</si>
  <si>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</si>
  <si>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</si>
  <si>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</si>
  <si>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</si>
  <si>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</si>
  <si>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</si>
  <si>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</si>
  <si>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</si>
  <si>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</si>
  <si>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</si>
  <si>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</si>
  <si>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</si>
  <si>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</si>
  <si>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</si>
  <si>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</si>
  <si>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</si>
  <si>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</si>
  <si>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</si>
  <si>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</si>
  <si>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</si>
  <si>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</si>
  <si>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</si>
  <si>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</si>
  <si>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</si>
  <si>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</si>
  <si>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</si>
  <si>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</si>
  <si>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</si>
  <si>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</si>
  <si>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</si>
  <si>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</si>
  <si>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</si>
  <si>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</si>
  <si>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</si>
  <si>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</si>
  <si>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</si>
  <si>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</si>
  <si>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</si>
  <si>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</si>
  <si>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</si>
  <si>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</si>
  <si>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</si>
  <si>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</si>
  <si>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</si>
  <si>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</si>
  <si>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</si>
  <si>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</si>
  <si>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</si>
  <si>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</si>
  <si>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</si>
  <si>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</si>
  <si>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</si>
  <si>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</si>
  <si>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</si>
  <si>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</si>
  <si>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</si>
  <si>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</si>
  <si>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</si>
  <si>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</si>
  <si>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</si>
  <si>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</si>
  <si>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</si>
  <si>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</si>
  <si>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</si>
  <si>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</si>
  <si>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</si>
  <si>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</si>
  <si>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</si>
  <si>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</si>
  <si>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</si>
  <si>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</si>
  <si>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</si>
  <si>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</si>
  <si>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</si>
  <si>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</si>
  <si>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</si>
  <si>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</si>
  <si>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</si>
  <si>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</si>
  <si>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</si>
  <si>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</si>
  <si>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</si>
  <si>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</si>
  <si>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</si>
  <si>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</si>
  <si>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</si>
  <si>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</si>
  <si>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</si>
  <si>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</si>
  <si>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</si>
  <si>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</si>
  <si>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</si>
  <si>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</si>
  <si>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</si>
  <si>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</si>
  <si>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</si>
  <si>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</si>
  <si>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</si>
  <si>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</si>
  <si>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</si>
  <si>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</si>
  <si>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</si>
  <si>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</si>
  <si>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</si>
  <si>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</si>
  <si>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</si>
  <si>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</si>
  <si>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</si>
  <si>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</si>
  <si>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</si>
  <si>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</si>
  <si>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</si>
  <si>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</si>
  <si>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</si>
  <si>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</si>
  <si>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</si>
  <si>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</si>
  <si>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</si>
  <si>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</si>
  <si>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</si>
  <si>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</si>
  <si>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</si>
  <si>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</si>
  <si>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</si>
  <si>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</si>
  <si>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</si>
  <si>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</si>
  <si>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</si>
  <si>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</si>
  <si>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</si>
  <si>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</si>
  <si>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</si>
  <si>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</si>
  <si>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</si>
  <si>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</si>
  <si>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</si>
  <si>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</si>
  <si>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</si>
  <si>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</si>
  <si>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</si>
  <si>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</si>
  <si>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</si>
  <si>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</si>
  <si>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</si>
  <si>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</si>
  <si>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</si>
  <si>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</si>
  <si>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</si>
  <si>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</si>
  <si>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</si>
  <si>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</si>
  <si>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</si>
  <si>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</si>
  <si>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</si>
  <si>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</si>
  <si>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</si>
  <si>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</si>
  <si>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</si>
  <si>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</si>
  <si>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</si>
  <si>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</si>
  <si>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</si>
  <si>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</si>
  <si>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</si>
  <si>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</si>
  <si>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</si>
  <si>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</si>
  <si>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</si>
  <si>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</si>
  <si>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</si>
  <si>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</si>
  <si>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</si>
  <si>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</si>
  <si>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</si>
  <si>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</si>
  <si>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</si>
  <si>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</si>
  <si>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</si>
  <si>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</si>
  <si>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</si>
  <si>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</si>
  <si>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</si>
  <si>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</si>
  <si>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</si>
  <si>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</si>
  <si>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</si>
  <si>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</si>
  <si>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</si>
  <si>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</si>
  <si>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</si>
  <si>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</si>
  <si>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</si>
  <si>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</si>
  <si>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</si>
  <si>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</si>
  <si>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</si>
  <si>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</si>
  <si>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</si>
  <si>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</si>
  <si>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</si>
  <si>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</si>
  <si>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</si>
  <si>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</si>
  <si>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</si>
  <si>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</si>
  <si>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</si>
  <si>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</si>
  <si>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</si>
  <si>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</si>
  <si>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</si>
  <si>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</si>
  <si>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</si>
  <si>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</si>
  <si>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</si>
  <si>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</si>
  <si>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</si>
  <si>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</si>
  <si>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</si>
  <si>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</si>
  <si>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</si>
  <si>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</si>
  <si>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</si>
  <si>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</si>
  <si>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</si>
  <si>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</si>
  <si>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</si>
  <si>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</si>
  <si>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</si>
  <si>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</si>
  <si>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</si>
  <si>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</si>
  <si>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</si>
  <si>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</si>
  <si>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</si>
  <si>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</si>
  <si>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</si>
  <si>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</si>
  <si>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</si>
  <si>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</si>
  <si>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</si>
  <si>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</si>
  <si>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</si>
  <si>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</si>
  <si>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</si>
  <si>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</si>
  <si>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</si>
  <si>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</si>
  <si>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</si>
  <si>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</si>
  <si>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</si>
  <si>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</si>
  <si>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</si>
  <si>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</si>
  <si>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</si>
  <si>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</si>
  <si>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</si>
  <si>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</si>
  <si>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</si>
  <si>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</si>
  <si>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</si>
  <si>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</si>
  <si>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</si>
  <si>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</si>
  <si>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</si>
  <si>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</si>
  <si>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</si>
  <si>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</si>
  <si>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</si>
  <si>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</si>
  <si>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</si>
  <si>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</si>
  <si>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</si>
  <si>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</si>
  <si>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</si>
  <si>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</si>
  <si>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</si>
  <si>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</si>
  <si>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</si>
  <si>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</si>
  <si>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</si>
  <si>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</si>
  <si>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</si>
  <si>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</si>
  <si>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</si>
  <si>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</si>
  <si>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</si>
  <si>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</si>
  <si>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</si>
  <si>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</si>
  <si>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</si>
  <si>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</si>
  <si>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</si>
  <si>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</si>
  <si>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</si>
  <si>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</si>
  <si>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</si>
  <si>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</si>
  <si>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</si>
  <si>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</si>
  <si>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</si>
  <si>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</si>
  <si>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</si>
  <si>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</si>
  <si>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</si>
  <si>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</si>
  <si>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</si>
  <si>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</si>
  <si>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</si>
  <si>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</si>
  <si>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</si>
  <si>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</si>
  <si>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</si>
  <si>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</si>
  <si>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</si>
  <si>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</si>
  <si>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</si>
  <si>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</si>
  <si>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</si>
  <si>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</si>
  <si>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</si>
  <si>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</si>
  <si>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</si>
  <si>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</si>
  <si>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</si>
  <si>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</si>
  <si>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</si>
  <si>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</si>
  <si>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</si>
  <si>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</si>
  <si>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</si>
  <si>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</si>
  <si>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</si>
  <si>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</si>
  <si>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</si>
  <si>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</si>
  <si>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</si>
  <si>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</si>
  <si>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</si>
  <si>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</si>
  <si>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</si>
  <si>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</si>
  <si>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</si>
  <si>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</si>
  <si>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</si>
  <si>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</si>
  <si>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</si>
  <si>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</si>
  <si>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</si>
  <si>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</si>
  <si>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</si>
  <si>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</si>
  <si>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</si>
  <si>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</si>
  <si>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</si>
  <si>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</si>
  <si>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</si>
  <si>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</si>
  <si>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</si>
  <si>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</si>
  <si>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</si>
  <si>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</si>
  <si>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</si>
  <si>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</si>
  <si>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</si>
  <si>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</si>
  <si>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</si>
  <si>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</si>
  <si>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</si>
  <si>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</si>
  <si>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</si>
  <si>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</si>
  <si>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</si>
  <si>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</si>
  <si>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</si>
  <si>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</si>
  <si>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</si>
  <si>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</si>
  <si>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</si>
  <si>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</si>
  <si>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</si>
  <si>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</si>
  <si>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</si>
  <si>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</si>
  <si>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</si>
  <si>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</si>
  <si>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</si>
  <si>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</si>
  <si>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</si>
  <si>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</si>
  <si>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</si>
  <si>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</si>
  <si>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</si>
  <si>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</si>
  <si>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</si>
  <si>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</si>
  <si>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</si>
  <si>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</si>
  <si>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</si>
  <si>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</si>
  <si>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</si>
  <si>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</si>
  <si>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</si>
  <si>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</si>
  <si>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</si>
  <si>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</si>
  <si>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</si>
  <si>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</si>
  <si>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</si>
  <si>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</si>
  <si>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</si>
  <si>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</si>
  <si>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</si>
  <si>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</si>
  <si>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</si>
  <si>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</si>
  <si>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</si>
  <si>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</si>
  <si>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</si>
  <si>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</si>
  <si>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</si>
  <si>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</si>
  <si>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</si>
  <si>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</si>
  <si>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</si>
  <si>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</si>
  <si>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</si>
  <si>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</si>
  <si>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</si>
  <si>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</si>
  <si>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</si>
  <si>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</si>
  <si>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</si>
  <si>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</si>
  <si>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</si>
  <si>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</si>
  <si>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</si>
  <si>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</si>
  <si>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</si>
  <si>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</si>
  <si>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</si>
  <si>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</si>
  <si>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</si>
  <si>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</si>
  <si>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</si>
  <si>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</si>
  <si>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</si>
  <si>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</si>
  <si>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</si>
  <si>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</si>
  <si>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</si>
  <si>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</si>
  <si>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</si>
  <si>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</si>
  <si>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</si>
  <si>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</si>
  <si>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</si>
  <si>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</si>
  <si>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</si>
  <si>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</si>
  <si>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</si>
  <si>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</si>
  <si>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</si>
  <si>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</si>
  <si>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</si>
  <si>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</si>
  <si>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</si>
  <si>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</si>
  <si>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</si>
  <si>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</si>
  <si>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</si>
  <si>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</si>
  <si>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</si>
  <si>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</si>
  <si>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</si>
  <si>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</si>
  <si>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</si>
  <si>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</si>
  <si>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</si>
  <si>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</si>
  <si>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</si>
  <si>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</si>
  <si>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</si>
  <si>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</si>
  <si>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</si>
  <si>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</si>
  <si>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</si>
  <si>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</si>
  <si>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</si>
  <si>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</si>
  <si>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</si>
  <si>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</si>
  <si>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</si>
  <si>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</si>
  <si>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</si>
  <si>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</si>
  <si>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</si>
  <si>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</si>
  <si>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</si>
  <si>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</si>
  <si>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</si>
  <si>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</si>
  <si>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</si>
  <si>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</si>
  <si>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</si>
  <si>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</si>
  <si>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</si>
  <si>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</si>
  <si>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</si>
  <si>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</si>
  <si>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</si>
  <si>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</si>
  <si>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</si>
  <si>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</si>
  <si>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</si>
  <si>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</si>
  <si>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</si>
  <si>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</si>
  <si>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</si>
  <si>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</si>
  <si>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</si>
  <si>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</si>
  <si>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</si>
  <si>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</si>
  <si>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</si>
  <si>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</si>
  <si>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</si>
  <si>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</si>
  <si>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</si>
  <si>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</si>
  <si>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</si>
  <si>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</si>
  <si>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</si>
  <si>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</si>
  <si>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</si>
  <si>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</si>
  <si>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</si>
  <si>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</si>
  <si>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</si>
  <si>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</si>
  <si>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</si>
  <si>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</si>
  <si>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</si>
  <si>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</si>
  <si>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</si>
  <si>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</si>
  <si>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</si>
  <si>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</si>
  <si>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</si>
  <si>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</si>
  <si>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</si>
  <si>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</si>
  <si>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</si>
  <si>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</si>
  <si>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</si>
  <si>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</si>
  <si>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</si>
  <si>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</si>
  <si>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</si>
  <si>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</si>
  <si>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</si>
  <si>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</si>
  <si>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</si>
  <si>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</si>
  <si>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</si>
  <si>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</si>
  <si>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</si>
  <si>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</si>
  <si>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</si>
  <si>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</si>
  <si>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</si>
  <si>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</si>
  <si>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</si>
  <si>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</si>
  <si>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</si>
  <si>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</si>
  <si>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</si>
  <si>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</si>
  <si>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</si>
  <si>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</si>
  <si>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</si>
  <si>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</si>
  <si>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</si>
  <si>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</si>
  <si>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</si>
  <si>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</si>
  <si>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</si>
  <si>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</si>
  <si>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</si>
  <si>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</si>
  <si>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</si>
  <si>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</si>
  <si>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</si>
  <si>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</si>
  <si>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</si>
  <si>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</si>
  <si>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</si>
  <si>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</si>
  <si>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</si>
  <si>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</si>
  <si>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</si>
  <si>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</si>
  <si>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</si>
  <si>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</si>
  <si>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</si>
  <si>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</si>
  <si>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</si>
  <si>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</si>
  <si>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</si>
  <si>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</si>
  <si>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</si>
  <si>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</si>
  <si>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</si>
  <si>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</si>
  <si>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</si>
  <si>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</si>
  <si>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</si>
  <si>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</si>
  <si>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</si>
  <si>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</si>
  <si>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</si>
  <si>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</si>
  <si>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</si>
  <si>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</si>
  <si>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</si>
  <si>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</si>
  <si>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</si>
  <si>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</si>
  <si>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</si>
  <si>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</si>
  <si>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</si>
  <si>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</si>
  <si>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</si>
  <si>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</si>
  <si>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</si>
  <si>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</si>
  <si>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</si>
  <si>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</si>
  <si>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</si>
  <si>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</si>
  <si>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</si>
  <si>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</si>
  <si>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</si>
  <si>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</si>
  <si>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</si>
  <si>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</si>
  <si>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</si>
  <si>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</si>
  <si>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</si>
  <si>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</si>
  <si>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</si>
  <si>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</si>
  <si>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</si>
  <si>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</si>
  <si>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</si>
  <si>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</si>
  <si>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</si>
  <si>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</si>
  <si>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</si>
  <si>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</si>
  <si>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</si>
  <si>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</si>
  <si>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</si>
  <si>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</si>
  <si>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</si>
  <si>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</si>
  <si>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</si>
  <si>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</si>
  <si>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</si>
  <si>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</si>
  <si>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</si>
  <si>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</si>
  <si>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</si>
  <si>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</si>
  <si>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</si>
  <si>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</si>
  <si>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</si>
  <si>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</si>
  <si>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</si>
  <si>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</si>
  <si>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</si>
  <si>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</si>
  <si>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</si>
  <si>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</si>
  <si>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</si>
  <si>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</si>
  <si>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</si>
  <si>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</si>
  <si>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</si>
  <si>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</si>
  <si>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</si>
  <si>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</si>
  <si>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</si>
  <si>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</si>
  <si>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</si>
  <si>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</si>
  <si>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</si>
  <si>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</si>
  <si>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</si>
  <si>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</si>
  <si>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</si>
  <si>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</si>
  <si>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</si>
  <si>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</si>
  <si>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</si>
  <si>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</si>
  <si>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</si>
  <si>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</si>
  <si>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</si>
  <si>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</si>
  <si>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</si>
  <si>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</si>
  <si>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</si>
  <si>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</si>
  <si>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</si>
  <si>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</si>
  <si>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</si>
  <si>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</si>
  <si>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</si>
  <si>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</si>
  <si>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</si>
  <si>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</si>
  <si>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</si>
  <si>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</si>
  <si>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</si>
  <si>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</si>
  <si>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</si>
  <si>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</si>
  <si>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</si>
  <si>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</si>
  <si>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</si>
  <si>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</si>
  <si>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</si>
  <si>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</si>
  <si>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</si>
  <si>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</si>
  <si>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</si>
  <si>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</si>
  <si>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</si>
  <si>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</si>
  <si>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</si>
  <si>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</si>
  <si>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</si>
  <si>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</si>
  <si>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</si>
  <si>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</si>
  <si>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</si>
  <si>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</si>
  <si>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</si>
  <si>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</si>
  <si>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</si>
  <si>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</si>
  <si>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</si>
  <si>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</si>
  <si>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</si>
  <si>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</si>
  <si>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</si>
  <si>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</si>
  <si>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</si>
  <si>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</si>
  <si>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</si>
  <si>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</si>
  <si>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</si>
  <si>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</si>
  <si>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</si>
  <si>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</si>
  <si>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</si>
  <si>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</si>
  <si>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</si>
  <si>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</si>
  <si>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</si>
  <si>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</si>
  <si>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</si>
  <si>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</si>
  <si>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</si>
  <si>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</si>
  <si>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</si>
  <si>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</si>
  <si>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</si>
  <si>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</si>
  <si>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</si>
  <si>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</si>
  <si>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</si>
  <si>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</si>
  <si>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</si>
  <si>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</si>
  <si>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</si>
  <si>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</si>
  <si>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</si>
  <si>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</si>
  <si>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</si>
  <si>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</si>
  <si>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</si>
  <si>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</si>
  <si>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</si>
  <si>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</si>
  <si>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</si>
  <si>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</si>
  <si>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</si>
  <si>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</si>
  <si>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</si>
  <si>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</si>
  <si>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</si>
  <si>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</si>
  <si>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</si>
  <si>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</si>
  <si>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</si>
  <si>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</si>
  <si>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</si>
  <si>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</si>
  <si>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</si>
  <si>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</si>
  <si>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</si>
  <si>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</si>
  <si>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</si>
  <si>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</si>
  <si>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</si>
  <si>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</si>
  <si>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</si>
  <si>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</si>
  <si>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</si>
  <si>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</si>
  <si>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</si>
  <si>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</si>
  <si>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</si>
  <si>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</si>
  <si>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</si>
  <si>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</si>
  <si>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</si>
  <si>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</si>
  <si>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</si>
  <si>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</si>
  <si>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</si>
  <si>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</si>
  <si>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</si>
  <si>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</si>
  <si>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</si>
  <si>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</si>
  <si>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</si>
  <si>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</si>
  <si>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</si>
  <si>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</si>
  <si>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</si>
  <si>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</si>
  <si>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</si>
  <si>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</si>
  <si>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</si>
  <si>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</si>
  <si>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</si>
  <si>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</si>
  <si>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</si>
  <si>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</si>
  <si>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</si>
  <si>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</si>
  <si>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</si>
  <si>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</si>
  <si>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</si>
  <si>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</si>
  <si>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</si>
  <si>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</si>
  <si>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</si>
  <si>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</si>
  <si>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</si>
  <si>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</si>
  <si>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</si>
  <si>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</si>
  <si>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</si>
  <si>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</si>
  <si>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</si>
  <si>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</si>
  <si>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</si>
  <si>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</si>
  <si>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</si>
  <si>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</si>
  <si>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</si>
  <si>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</si>
  <si>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</si>
  <si>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</si>
  <si>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</si>
  <si>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</si>
  <si>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</si>
  <si>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</si>
  <si>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</si>
  <si>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</si>
  <si>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</si>
  <si>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</si>
  <si>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</si>
  <si>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</si>
  <si>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</si>
  <si>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</si>
  <si>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</si>
  <si>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</si>
  <si>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</si>
  <si>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</si>
  <si>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</si>
  <si>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</si>
  <si>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</si>
  <si>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</si>
  <si>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</si>
  <si>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</si>
  <si>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</si>
  <si>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</si>
  <si>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</si>
  <si>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</si>
  <si>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</si>
  <si>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</si>
  <si>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</si>
  <si>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</si>
  <si>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</si>
  <si>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</si>
  <si>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</si>
  <si>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</si>
  <si>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</si>
  <si>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</si>
  <si>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</si>
  <si>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</si>
  <si>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</si>
  <si>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</si>
  <si>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</si>
  <si>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</si>
  <si>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</si>
  <si>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</si>
  <si>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</si>
  <si>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</si>
  <si>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</si>
  <si>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</si>
  <si>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</si>
  <si>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</si>
  <si>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</si>
  <si>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</si>
  <si>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</si>
  <si>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</si>
  <si>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</si>
  <si>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</si>
  <si>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</si>
  <si>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</si>
  <si>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</si>
  <si>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</si>
  <si>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</si>
  <si>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</si>
  <si>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</si>
  <si>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</si>
  <si>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</si>
  <si>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</si>
  <si>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</si>
  <si>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</si>
  <si>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</si>
  <si>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</si>
  <si>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</si>
  <si>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</si>
  <si>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</si>
  <si>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</si>
  <si>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</si>
  <si>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</si>
  <si>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</si>
  <si>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</si>
  <si>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</si>
  <si>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</si>
  <si>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</si>
  <si>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</si>
  <si>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</si>
  <si>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</si>
  <si>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</si>
  <si>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</si>
  <si>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</si>
  <si>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</si>
  <si>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</si>
  <si>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</si>
  <si>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</si>
  <si>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</si>
  <si>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</si>
  <si>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</si>
  <si>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</si>
  <si>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</si>
  <si>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</si>
  <si>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</si>
  <si>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</si>
  <si>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</si>
  <si>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</si>
  <si>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</si>
  <si>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</si>
  <si>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</si>
  <si>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</si>
  <si>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</si>
  <si>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</si>
  <si>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</si>
  <si>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</si>
  <si>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</si>
  <si>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</si>
  <si>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</si>
  <si>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</si>
  <si>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</si>
  <si>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</si>
  <si>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</si>
  <si>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</si>
  <si>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</si>
  <si>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</si>
  <si>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</si>
  <si>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</si>
  <si>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</si>
  <si>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</si>
  <si>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</si>
  <si>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</si>
  <si>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</si>
  <si>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</si>
  <si>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</si>
  <si>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</si>
  <si>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</si>
  <si>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</si>
  <si>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</si>
  <si>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</si>
  <si>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</si>
  <si>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</si>
  <si>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</si>
  <si>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</si>
  <si>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</si>
  <si>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</si>
  <si>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</si>
  <si>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</si>
  <si>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</si>
  <si>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</si>
  <si>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</si>
  <si>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</si>
  <si>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</si>
  <si>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</si>
  <si>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</si>
  <si>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</si>
  <si>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</si>
  <si>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</si>
  <si>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</si>
  <si>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</si>
  <si>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</si>
  <si>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</si>
  <si>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</si>
  <si>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</si>
  <si>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</si>
  <si>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</si>
  <si>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</si>
  <si>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</si>
  <si>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</si>
  <si>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</si>
  <si>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</si>
  <si>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</si>
  <si>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</si>
  <si>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</si>
  <si>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</si>
  <si>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</si>
  <si>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</si>
  <si>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</si>
  <si>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</si>
  <si>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</si>
  <si>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</si>
  <si>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</si>
  <si>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</si>
  <si>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</si>
  <si>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</si>
  <si>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</si>
  <si>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</si>
  <si>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</si>
  <si>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</si>
  <si>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</si>
  <si>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</si>
  <si>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</si>
  <si>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</si>
  <si>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</si>
  <si>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</si>
  <si>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</si>
  <si>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</si>
  <si>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</si>
  <si>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</si>
  <si>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</si>
  <si>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</si>
  <si>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</si>
  <si>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</si>
  <si>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</si>
  <si>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</si>
  <si>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</si>
  <si>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</si>
  <si>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</si>
  <si>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</si>
  <si>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</si>
  <si>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</si>
  <si>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</si>
  <si>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</si>
  <si>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</si>
  <si>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</si>
  <si>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</si>
  <si>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</si>
  <si>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</si>
  <si>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</si>
  <si>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</si>
  <si>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</si>
  <si>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</si>
  <si>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</si>
  <si>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</si>
  <si>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</si>
  <si>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</si>
  <si>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</si>
  <si>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</si>
  <si>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</si>
  <si>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</si>
  <si>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</si>
  <si>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</si>
  <si>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</si>
  <si>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</si>
  <si>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</si>
  <si>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</si>
  <si>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</si>
  <si>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</si>
  <si>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</si>
  <si>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</si>
  <si>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</si>
  <si>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</si>
  <si>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</si>
  <si>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</si>
  <si>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</si>
  <si>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</si>
  <si>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</si>
  <si>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</si>
  <si>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</si>
  <si>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</si>
  <si>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</si>
  <si>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</si>
  <si>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</si>
  <si>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</si>
  <si>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</si>
  <si>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</si>
  <si>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</si>
  <si>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</si>
  <si>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</si>
  <si>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</si>
  <si>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</si>
  <si>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</si>
  <si>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</si>
  <si>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</si>
  <si>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</si>
  <si>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</si>
  <si>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</si>
  <si>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</si>
  <si>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</si>
  <si>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</si>
  <si>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</si>
  <si>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</si>
  <si>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</si>
  <si>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</si>
  <si>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</si>
  <si>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</si>
  <si>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</si>
  <si>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</si>
  <si>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</si>
  <si>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</si>
  <si>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</si>
  <si>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</si>
  <si>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</si>
  <si>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</si>
  <si>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</si>
  <si>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</si>
  <si>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</si>
  <si>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</si>
  <si>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</si>
  <si>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</si>
  <si>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</si>
  <si>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</si>
  <si>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</si>
  <si>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</si>
  <si>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</si>
  <si>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</si>
  <si>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</si>
  <si>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</si>
  <si>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</si>
  <si>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</si>
  <si>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</si>
  <si>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</si>
  <si>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</si>
  <si>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</si>
  <si>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</si>
  <si>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</si>
  <si>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</si>
  <si>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</si>
  <si>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</si>
  <si>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</si>
  <si>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</si>
  <si>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</si>
  <si>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</si>
  <si>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</si>
  <si>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</si>
  <si>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</si>
  <si>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</si>
  <si>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</si>
  <si>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</si>
  <si>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</si>
  <si>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</si>
  <si>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</si>
  <si>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</si>
  <si>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</si>
  <si>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</si>
  <si>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</si>
  <si>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</si>
  <si>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</si>
  <si>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</si>
  <si>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</si>
  <si>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</si>
  <si>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</si>
  <si>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</si>
  <si>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</si>
  <si>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</si>
  <si>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</si>
  <si>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</si>
  <si>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</si>
  <si>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</si>
  <si>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</si>
  <si>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</si>
  <si>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</si>
  <si>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</si>
  <si>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</si>
  <si>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</si>
  <si>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</si>
  <si>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</si>
  <si>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</si>
  <si>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</si>
  <si>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</si>
  <si>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</si>
  <si>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</si>
  <si>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</si>
  <si>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</si>
  <si>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</si>
  <si>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</si>
  <si>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</si>
  <si>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</si>
  <si>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</si>
  <si>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</si>
  <si>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</si>
  <si>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</si>
  <si>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</si>
  <si>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</si>
  <si>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</si>
  <si>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</si>
  <si>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</si>
  <si>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</si>
  <si>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</si>
  <si>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</si>
  <si>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</si>
  <si>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</si>
  <si>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</si>
  <si>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</si>
  <si>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</si>
  <si>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</si>
  <si>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</si>
  <si>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</si>
  <si>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</si>
  <si>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</si>
  <si>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</si>
  <si>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</si>
  <si>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</si>
  <si>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</si>
  <si>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</si>
  <si>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</si>
  <si>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</si>
  <si>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</si>
  <si>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</si>
  <si>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</si>
  <si>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</si>
  <si>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</si>
  <si>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</si>
  <si>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</si>
  <si>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</si>
  <si>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</si>
  <si>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</si>
  <si>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</si>
  <si>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</si>
  <si>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</si>
  <si>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</si>
  <si>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</si>
  <si>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</si>
  <si>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</si>
  <si>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</si>
  <si>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</si>
  <si>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</si>
  <si>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</si>
  <si>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</si>
  <si>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</si>
  <si>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</si>
  <si>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</si>
  <si>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</si>
  <si>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</si>
  <si>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</si>
  <si>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</si>
  <si>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</si>
  <si>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</si>
  <si>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</si>
  <si>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</si>
  <si>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</si>
  <si>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</si>
  <si>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</si>
  <si>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</si>
  <si>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</si>
  <si>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</si>
  <si>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</si>
  <si>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</si>
  <si>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</si>
  <si>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</si>
  <si>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</si>
  <si>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</si>
  <si>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</si>
  <si>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</si>
  <si>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</si>
  <si>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</si>
  <si>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</si>
  <si>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</si>
  <si>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</si>
  <si>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</si>
  <si>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</si>
  <si>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</si>
  <si>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</si>
  <si>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</si>
  <si>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</si>
  <si>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</si>
  <si>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</si>
  <si>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</si>
  <si>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</si>
  <si>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</si>
  <si>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</si>
  <si>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</si>
  <si>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</si>
  <si>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</si>
  <si>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</si>
  <si>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</si>
  <si>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</si>
  <si>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</si>
  <si>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</si>
  <si>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</si>
  <si>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</si>
  <si>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</si>
  <si>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</si>
  <si>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</si>
  <si>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</si>
  <si>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</si>
  <si>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</si>
  <si>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</si>
  <si>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</si>
  <si>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</si>
  <si>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</si>
  <si>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</si>
  <si>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</si>
  <si>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</si>
  <si>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</si>
  <si>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</si>
  <si>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</si>
  <si>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</si>
  <si>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</si>
  <si>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</si>
  <si>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</si>
  <si>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</si>
  <si>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</si>
  <si>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</si>
  <si>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</si>
  <si>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</si>
  <si>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</si>
  <si>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</si>
  <si>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</si>
  <si>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</si>
  <si>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</si>
  <si>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</si>
  <si>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</si>
  <si>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</si>
  <si>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</si>
  <si>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</si>
  <si>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</si>
  <si>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</si>
  <si>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</si>
  <si>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</si>
  <si>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</si>
  <si>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</si>
  <si>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</si>
  <si>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</si>
  <si>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</si>
  <si>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</si>
  <si>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</si>
  <si>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</si>
  <si>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</si>
  <si>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</si>
  <si>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</si>
  <si>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</si>
  <si>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</si>
  <si>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</si>
  <si>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</si>
  <si>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</si>
  <si>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</si>
  <si>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</si>
  <si>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</si>
  <si>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</si>
  <si>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</si>
  <si>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</si>
  <si>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</si>
  <si>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</si>
  <si>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</si>
  <si>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</si>
  <si>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</si>
  <si>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</si>
  <si>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</si>
  <si>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</si>
  <si>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</si>
  <si>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</si>
  <si>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</si>
  <si>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</si>
  <si>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</si>
  <si>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</si>
  <si>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</si>
  <si>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</si>
  <si>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</si>
  <si>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</si>
  <si>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</si>
  <si>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</si>
  <si>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</si>
  <si>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</si>
  <si>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</si>
  <si>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</si>
  <si>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</si>
  <si>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</si>
  <si>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</si>
  <si>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</si>
  <si>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</si>
  <si>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</si>
  <si>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</si>
  <si>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</si>
  <si>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</si>
  <si>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</si>
  <si>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</si>
  <si>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</si>
  <si>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</si>
  <si>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</si>
  <si>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</si>
  <si>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</si>
  <si>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</si>
  <si>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</si>
  <si>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</si>
  <si>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</si>
  <si>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</si>
  <si>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</si>
  <si>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</si>
  <si>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</si>
  <si>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</si>
  <si>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</si>
  <si>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</si>
  <si>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</si>
  <si>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</si>
  <si>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</si>
  <si>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</si>
  <si>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</si>
  <si>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</si>
  <si>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</si>
  <si>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</si>
  <si>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</si>
  <si>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</si>
  <si>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</si>
  <si>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</si>
  <si>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</si>
  <si>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</si>
  <si>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</si>
  <si>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</si>
  <si>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</si>
  <si>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</si>
  <si>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</si>
  <si>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</si>
  <si>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</si>
  <si>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</si>
  <si>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</si>
  <si>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</si>
  <si>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</si>
  <si>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</si>
  <si>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</si>
  <si>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</si>
  <si>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</si>
  <si>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</si>
  <si>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</si>
  <si>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</si>
  <si>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</si>
  <si>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</si>
  <si>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</si>
  <si>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</si>
  <si>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</si>
  <si>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</si>
  <si>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</si>
  <si>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</si>
  <si>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</si>
  <si>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</si>
  <si>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</si>
  <si>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</si>
  <si>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</si>
  <si>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</si>
  <si>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</si>
  <si>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</si>
  <si>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</si>
  <si>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</si>
  <si>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</si>
  <si>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</si>
  <si>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</si>
  <si>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</si>
  <si>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</si>
  <si>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</si>
  <si>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</si>
  <si>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</si>
  <si>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</si>
  <si>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</si>
  <si>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</si>
  <si>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</si>
  <si>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</si>
  <si>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</si>
  <si>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</si>
  <si>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</si>
  <si>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</si>
  <si>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</si>
  <si>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</si>
  <si>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</si>
  <si>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</si>
  <si>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</si>
  <si>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</si>
  <si>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</si>
  <si>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</si>
  <si>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</si>
  <si>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</si>
  <si>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</si>
  <si>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</si>
  <si>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</si>
  <si>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</si>
  <si>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</si>
  <si>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</si>
  <si>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</si>
  <si>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</si>
  <si>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</si>
  <si>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</si>
  <si>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</si>
  <si>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</si>
  <si>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</si>
  <si>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</si>
  <si>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</si>
  <si>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</si>
  <si>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</si>
  <si>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</si>
  <si>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</si>
  <si>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</si>
  <si>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</si>
  <si>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</si>
  <si>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</si>
  <si>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</si>
  <si>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</si>
  <si>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</si>
  <si>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</si>
  <si>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</si>
  <si>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</si>
  <si>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</si>
  <si>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</si>
  <si>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</si>
  <si>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</si>
  <si>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</si>
  <si>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</si>
  <si>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</si>
  <si>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</si>
  <si>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</si>
  <si>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</si>
  <si>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</si>
  <si>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</si>
  <si>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</si>
  <si>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</si>
  <si>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</si>
  <si>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</si>
  <si>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</si>
  <si>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</si>
  <si>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</si>
  <si>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</si>
  <si>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</si>
  <si>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</si>
  <si>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</si>
  <si>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</si>
  <si>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</si>
  <si>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</si>
  <si>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</si>
  <si>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</si>
  <si>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</si>
  <si>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</si>
  <si>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</si>
  <si>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</si>
  <si>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</si>
  <si>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</si>
  <si>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</si>
  <si>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</si>
  <si>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</si>
  <si>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</si>
  <si>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</si>
  <si>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</si>
  <si>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</si>
  <si>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</si>
  <si>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</si>
  <si>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</si>
  <si>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</si>
  <si>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</si>
  <si>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</si>
  <si>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</si>
  <si>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</si>
  <si>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</si>
  <si>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</si>
  <si>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</si>
  <si>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</si>
  <si>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</si>
  <si>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</si>
  <si>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</si>
  <si>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</si>
  <si>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</si>
  <si>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</si>
  <si>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</si>
  <si>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</si>
  <si>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</si>
  <si>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</si>
  <si>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</si>
  <si>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</si>
  <si>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</si>
  <si>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</si>
  <si>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</si>
  <si>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</si>
  <si>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</si>
  <si>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</si>
  <si>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</si>
  <si>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</si>
  <si>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</si>
  <si>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</si>
  <si>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</si>
  <si>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</si>
  <si>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</si>
  <si>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</si>
  <si>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</si>
  <si>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</si>
  <si>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</si>
  <si>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</si>
  <si>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</si>
  <si>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</si>
  <si>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</si>
  <si>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</si>
  <si>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</si>
  <si>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</si>
  <si>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</si>
  <si>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</si>
  <si>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</si>
  <si>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</si>
  <si>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</si>
  <si>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</si>
  <si>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</si>
  <si>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</si>
  <si>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</si>
  <si>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</si>
  <si>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</si>
  <si>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</si>
  <si>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</si>
  <si>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</si>
  <si>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</si>
  <si>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</si>
  <si>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</si>
  <si>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</si>
  <si>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</si>
  <si>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</si>
  <si>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</si>
  <si>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</si>
  <si>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</si>
  <si>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</si>
  <si>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</si>
  <si>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</si>
  <si>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</si>
  <si>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</si>
  <si>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</si>
  <si>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</si>
  <si>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</si>
  <si>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</si>
  <si>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</si>
  <si>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</si>
  <si>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</si>
  <si>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</si>
  <si>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</si>
  <si>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</si>
  <si>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</si>
  <si>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</si>
  <si>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</si>
  <si>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</si>
  <si>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</si>
  <si>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</si>
  <si>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</si>
  <si>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</si>
  <si>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</si>
  <si>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</si>
  <si>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</si>
  <si>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</si>
  <si>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</si>
  <si>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</si>
  <si>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</si>
  <si>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</si>
  <si>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</si>
  <si>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</si>
  <si>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</si>
  <si>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</si>
  <si>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</si>
  <si>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</si>
  <si>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</si>
  <si>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</si>
  <si>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</si>
  <si>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</si>
  <si>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</si>
  <si>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</si>
  <si>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</si>
  <si>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</si>
  <si>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</si>
  <si>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</si>
  <si>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</si>
  <si>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</si>
  <si>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</si>
  <si>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</si>
  <si>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</si>
  <si>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</si>
  <si>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</si>
  <si>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</si>
  <si>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</si>
  <si>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</si>
  <si>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</si>
  <si>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</si>
  <si>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</si>
  <si>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</si>
  <si>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</si>
  <si>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</si>
  <si>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</si>
  <si>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</si>
  <si>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</si>
  <si>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</si>
  <si>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</si>
  <si>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</si>
  <si>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</si>
  <si>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</si>
  <si>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</si>
  <si>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</si>
  <si>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</si>
  <si>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</si>
  <si>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</si>
  <si>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</si>
  <si>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</si>
  <si>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</si>
  <si>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</si>
  <si>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</si>
  <si>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</si>
  <si>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</si>
  <si>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</si>
  <si>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</si>
  <si>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</si>
  <si>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</si>
  <si>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</si>
  <si>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</si>
  <si>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</si>
  <si>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</si>
  <si>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</si>
  <si>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</si>
  <si>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</si>
  <si>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</si>
  <si>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</si>
  <si>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</si>
  <si>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</si>
  <si>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</si>
  <si>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</si>
  <si>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</si>
  <si>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</si>
  <si>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</si>
  <si>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</si>
  <si>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</si>
  <si>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</si>
  <si>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</si>
  <si>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</si>
  <si>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</si>
  <si>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</si>
  <si>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</si>
  <si>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</si>
  <si>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</si>
  <si>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</si>
  <si>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</si>
  <si>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</si>
  <si>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</si>
  <si>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</si>
  <si>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</si>
  <si>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</si>
  <si>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</si>
  <si>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</si>
  <si>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</si>
  <si>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</si>
  <si>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</si>
  <si>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</si>
  <si>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</si>
  <si>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</si>
  <si>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</si>
  <si>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</si>
  <si>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</si>
  <si>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</si>
  <si>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</si>
  <si>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</si>
  <si>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</si>
  <si>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</si>
  <si>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</si>
  <si>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</si>
  <si>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</si>
  <si>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</si>
  <si>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</si>
  <si>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</si>
  <si>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</si>
  <si>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</si>
  <si>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</si>
  <si>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</si>
  <si>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</si>
  <si>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</si>
  <si>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</si>
  <si>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</si>
  <si>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</si>
  <si>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</si>
  <si>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</si>
  <si>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</si>
  <si>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</si>
  <si>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</si>
  <si>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</si>
  <si>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</si>
  <si>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</si>
  <si>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</si>
  <si>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</si>
  <si>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</si>
  <si>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</si>
  <si>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</si>
  <si>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</si>
  <si>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</si>
  <si>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</si>
  <si>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</si>
  <si>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</si>
  <si>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</si>
  <si>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</si>
  <si>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</si>
  <si>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</si>
  <si>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</si>
  <si>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</si>
  <si>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</si>
  <si>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</si>
  <si>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</si>
  <si>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</si>
  <si>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</si>
  <si>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</si>
  <si>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</si>
  <si>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</si>
  <si>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</si>
  <si>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</si>
  <si>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</si>
  <si>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</si>
  <si>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</si>
  <si>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</si>
  <si>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</si>
  <si>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</si>
  <si>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</si>
  <si>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</si>
  <si>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</si>
  <si>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</si>
  <si>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</si>
  <si>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</si>
  <si>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</si>
  <si>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</si>
  <si>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</si>
  <si>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</si>
  <si>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</si>
  <si>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</si>
  <si>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</si>
  <si>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</si>
  <si>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</si>
  <si>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</si>
  <si>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</si>
  <si>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</si>
  <si>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</si>
  <si>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</si>
  <si>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</si>
  <si>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</si>
  <si>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</si>
  <si>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</si>
  <si>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</si>
  <si>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</si>
  <si>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</si>
  <si>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</si>
  <si>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</si>
  <si>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</si>
  <si>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</si>
  <si>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</si>
  <si>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</si>
  <si>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</si>
  <si>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</si>
  <si>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</si>
  <si>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</si>
  <si>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</si>
  <si>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</si>
  <si>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</si>
  <si>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</si>
  <si>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</si>
  <si>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</si>
  <si>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</si>
  <si>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</si>
  <si>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</si>
  <si>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</si>
  <si>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</si>
  <si>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</si>
  <si>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</si>
  <si>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</si>
  <si>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</si>
  <si>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</si>
  <si>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</si>
  <si>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</si>
  <si>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</si>
  <si>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</si>
  <si>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</si>
  <si>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</si>
  <si>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</si>
  <si>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</si>
  <si>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</si>
  <si>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</si>
  <si>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</si>
  <si>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</si>
  <si>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</si>
  <si>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</si>
  <si>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</si>
  <si>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</si>
  <si>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</si>
  <si>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</si>
  <si>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</si>
  <si>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</si>
  <si>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</si>
  <si>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</si>
  <si>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</si>
  <si>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</si>
  <si>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</si>
  <si>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</si>
  <si>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</si>
  <si>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</si>
  <si>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</si>
  <si>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</si>
  <si>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</si>
  <si>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</si>
  <si>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</si>
  <si>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</si>
  <si>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</si>
  <si>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</si>
  <si>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</si>
  <si>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</si>
  <si>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</si>
  <si>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</si>
  <si>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</si>
  <si>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</si>
  <si>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</si>
  <si>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</si>
  <si>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</si>
  <si>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</si>
  <si>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</si>
  <si>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</si>
  <si>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</si>
  <si>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</si>
  <si>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</si>
  <si>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</si>
  <si>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</si>
  <si>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</si>
  <si>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</si>
  <si>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</si>
  <si>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</si>
  <si>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</si>
  <si>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</si>
  <si>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</si>
  <si>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</si>
  <si>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</si>
  <si>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</si>
  <si>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</si>
  <si>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</si>
  <si>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</si>
  <si>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</si>
  <si>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</si>
  <si>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</si>
  <si>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</si>
  <si>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</si>
  <si>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</si>
  <si>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</si>
  <si>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</si>
  <si>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</si>
  <si>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</si>
  <si>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</si>
  <si>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</si>
  <si>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</si>
  <si>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</si>
  <si>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</si>
  <si>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</si>
  <si>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</si>
  <si>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</si>
  <si>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</si>
  <si>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PCM-20251019-00001236</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</si>
  <si>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</si>
  <si>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</si>
  <si>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</si>
  <si>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</si>
  <si>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</si>
  <si>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</si>
  <si>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</si>
  <si>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</si>
  <si>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</si>
  <si>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</si>
  <si>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</si>
  <si>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</si>
  <si>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</si>
  <si>
    <t>PCM-20251019-00000242</t>
  </si>
  <si>
    <t>Minor</t>
  </si>
  <si>
    <t xml:space="preserve">cell flapping at  LTE due to Rectifire module issue , under arrangement // ETA 30 mins </t>
  </si>
  <si>
    <t>PCM-20251019-00001400</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</si>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</sst>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57" dataDxfId="156" headerRowBorderDxfId="154" tableBorderDxfId="155" totalsRowBorderDxfId="153">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1" totalsRowShown="0" headerRowDxfId="48" dataDxfId="47" headerRowBorderDxfId="45" tableBorderDxfId="46" totalsRowBorderDxfId="44">
  <autoFilter ref="A1:L3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63" totalsRowShown="0" headerRowDxfId="15" dataDxfId="14" headerRowBorderDxfId="12" tableBorderDxfId="13">
  <autoFilter ref="A1:L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tabSelected="1" workbookViewId="0">
      <selection activeCell="A9" sqref="A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286.6750113425951</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6.1796986111075967</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55"/>
      <c r="E4" s="137"/>
      <c r="F4" s="138"/>
      <c r="G4" s="139">
        <f ca="1">IFERROR(NOW()-F4,"")</f>
        <v>45949.623437037037</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45949.623437037037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45949.623437037037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45949.623437037037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45949.623437037037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45949.623437037037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45949.623437037037</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45949.623437037037</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45949.623437037037</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45949.623437037037</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45949.623437037037</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45949.623437037037</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45949.623437037037</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45949.623437037037</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45949.623437037037</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45949.623437037037</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45949.623437037037</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45949.623437037037</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45949.623437037037</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45949.623437037037</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45949.623437037037</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45949.623437037037</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45949.623437037037</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45949.623437037037</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45949.623437037037</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45949.623437037037</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45949.623437037037</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45949.623437037037</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45949.623437037037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45949.623437037037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45949.623437037037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45949.623437037037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45949.623437037037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45949.623437037037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45949.623437037037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45949.623437037037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45949.623437037037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45949.623437037037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45949.623437037037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45949.623437037037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45949.623437037037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45949.623437037037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45949.623437037037</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45949.623437037037</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45949.623437037037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45949.623437037037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45949.623437037037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45949.623437037037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45949.623437037037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45949.623437037037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45949.623437037037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45949.623437037037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45949.623437037037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45949.623437037037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45949.623437037037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45949.623437037037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45949.623437037037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45949.623437037037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45949.623437037037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45949.623437037037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45949.623437037037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45949.623437037037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45949.623437037037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45949.623437037037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45949.623437037037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45949.623437037037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45949.623437037037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45949.623437037037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45949.623437037037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45949.623437037037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45949.623437037037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45949.623437037037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45949.623437037037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45949.623437037037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45949.623437037037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45949.623437037037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45949.623437037037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45949.623437037037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45949.623437037037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45949.623437037037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45949.623437037037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45949.623437037037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45949.623437037037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45949.623437037037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45949.623437037037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45949.623437037037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45949.623437037037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45949.623437037037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45949.623437037037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45949.623437037037</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45949.623437037037</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45949.623437037037</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45949.623437037037</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45949.623437037037</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45949.623437037037</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45949.623437037037</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45949.623437037037</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45949.623437037037</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45949.623437037037</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45949.623437037037</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D2971651-3DE4-4E72-97EF-E203F653365A}"/>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142.89635393518984</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124.62359930555976</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5.1276615740716807</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45949.623437037037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45949.623437037037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45949.623437037037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45949.623437037037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45949.623437037037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45949.623437037037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R2</v>
      </c>
      <c r="C12" s="18"/>
      <c r="D12" s="18" t="s">
        <v>22600</v>
      </c>
      <c r="E12" s="116"/>
      <c r="F12" s="117"/>
      <c r="G12" s="118">
        <f ca="1">IFERROR(NOW()-F12,"-")</f>
        <v>45949.623437037037</v>
      </c>
      <c r="H12" s="117"/>
      <c r="I12" s="18" t="str">
        <f>IFERROR(VLOOKUP(D12,DB!A:F,6,0),"")</f>
        <v>SCECO</v>
      </c>
      <c r="J12" s="18" t="str">
        <f>IFERROR(VLOOKUP(D12,DB!A:G,7,0),"")</f>
        <v>Vandalized</v>
      </c>
      <c r="K12" s="19"/>
      <c r="L12" s="18" t="str">
        <f>IFERROR(VLOOKUP(D12,DB!A:I,9,0),"")</f>
        <v>Latis</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45949.623437268521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45949.623437268521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45949.623437268521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45949.623437268521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45949.623437268521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45949.623437268521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45949.623437268521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45949.623437268521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45949.623437268521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45949.623437268521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45949.623437268521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45949.623437268521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45949.623437268521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45949.623437268521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45949.623437268521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45949.623437268521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45949.623437268521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45949.623437268521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45949.623437268521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45949.623437268521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45949.623437268521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45949.623437268521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45949.623437268521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45949.623437268521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45949.623437268521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45949.623437268521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45949.623437268521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45949.623437268521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45949.623437268521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45949.623437268521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45949.623437268521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45949.623437268521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45949.623437268521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45949.623437268521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45949.623437268521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45949.623437268521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45949.623437268521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45949.623437268521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45949.623437268521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45949.623437268521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45949.623437268521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45949.623437268521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45949.623437268521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45949.623437268521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45949.623437268521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45949.623437268521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45949.623437268521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45949.623437268521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45949.623437268521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45949.623437268521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45949.623437268521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45949.623437268521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45949.623437268521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45949.623437268521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45949.623437268521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45949.623437268521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45949.623437268521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45949.623437268521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45949.623437268521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45949.623437268521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45949.623437268521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45949.623437268521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45949.623437268521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45949.623437268521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45949.623437268521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45949.623437268521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45949.623437268521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45949.623437268521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45949.623437268521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45949.623437268521</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45949.623437268521</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45949.623437268521</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45949.623437268521</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45949.623437268521</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45949.623437268521</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45949.623437268521</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45949.623437268521</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45949.623437268521</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45949.623437268521</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45949.623437268521</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A7" sqref="A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3" ca="1" si="0">IFERROR(NOW()-F2,"-")</f>
        <v>45949.623437268521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45949.623437268521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45949.623437268521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45949.623437268521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45949.623437268521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45949.623437268521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45949.623437268521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45949.623437268521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45949.623437268521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45949.623437268521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45949.623437268521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45949.623437268521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45949.623437268521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45949.623437268521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45949.623437268521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45949.623437268521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45949.623437268521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45949.623437268521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45949.623437268521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45949.623437268521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45949.623437268521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45949.623437268521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45949.623437268521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45949.623437268521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45949.623437268521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45949.623437268521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45949.623437268521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45949.623437268521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45949.623437268521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45949.623437268521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45949.623437268521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45949.623437268521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45949.623437268521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45949.623437268521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45949.623437268521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45949.623437268521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45949.623437268521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45949.623437268521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45949.623437268521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45949.623437268521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45949.623437268521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45949.623437268521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45949.623437268521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45949.623437268521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45949.623437268521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45949.623437268521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45949.623437268521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45949.623437268521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45949.623437268521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45949.623437268521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45949.623437268521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45949.623437268521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45949.623437268521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45949.623437268521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45949.623437268521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45949.623437268521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45949.623437268521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45949.623437268521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45949.623437268521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45949.623437268521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45949.623437268521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45949.623437268521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45949.623437268521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45949.623437268521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45949.623437268521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45949.623437268521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45949.623437268521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45949.623437268521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45949.623437268521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45949.623437268521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45949.623437268521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45949.623437268521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45949.623437268521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45949.623437268521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45949.623437268521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45949.623437268521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45949.623437268521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45949.623437268521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45949.623437268521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45949.623437268521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45949.623437268521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45949.623437268521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45949.623437268521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45949.623437268521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45949.623437268521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45949.623437268521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45949.623437268521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45949.623437268521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45949.623437268521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45949.623437268521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45949.623437268521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45949.623437268521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45949.623437268521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45949.623437268521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45949.623437268521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45949.623437268521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45949.623437268521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45949.623437268521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45949.623437268521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45949.623437268521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45949.623437268521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45949.623437268521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45949.623437268521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45949.623437268521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45949.623437268521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45949.623437268521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45949.623437268521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45949.623437268521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45949.623437268521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45949.623437268521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45949.623437268521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45949.623437268521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45949.623437268521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45949.623437268521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45949.623437268521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45949.623437268521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45949.623437268521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45949.623437268521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45949.623437268521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45949.623437268521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45949.623437268521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45949.623437268521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45949.623437268521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45949.623437268521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45949.623437268521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45949.623437268521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45949.623437268521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45949.623437268521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45949.623437268521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45949.623437268521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45949.623437268521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45949.623437268521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45949.623437268521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45949.623437268521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45949.623437268521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45949.623437268521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45949.623437268521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45949.623437268521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45949.623437268521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45949.623437268521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45949.623437268521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45949.623437268521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45949.623437268521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45949.623437268521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45949.623437268521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45949.623437268521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45949.623437268521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45949.623437268521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45949.623437268521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45949.623437268521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45949.623437268521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45949.623437268521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45949.623437268521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45949.623437268521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45949.623437268521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45949.623437268521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45949.623437268521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45949.623437268521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45949.623437268521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45949.623437268521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45949.623437268521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45949.623437268521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45949.623437268521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45949.623437268521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45949.623437268521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45949.623437268521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45949.623437268521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45949.623437268521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45949.623437268521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45949.623437268521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45949.623437268521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45949.623437268521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45949.623437268521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45949.623437268521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45949.623437268521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45949.623437268521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45949.623437268521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45949.623437268521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45949.623437268521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45949.623437268521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45949.623437268521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45949.623437268521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45949.623437268521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45949.623437268521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45949.623437268521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45949.623437268521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45949.623437268521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45949.623437268521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45949.623437268521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45949.623437268521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45949.623437268521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45949.623437268521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45949.623437268521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45949.623437268521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45949.623437268521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45949.623437268521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45949.623437268521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45949.623437268521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45949.623437268521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45949.623437268521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45949.623437268521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45949.623437268521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45949.623437268521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45949.623437268521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45949.623437268521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45949.623437268521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45949.623437268521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45949.623437268521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45949.623437268521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45949.623437268521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45949.623437268521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45949.623437268521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45949.623437268521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45949.623437268521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45949.623437268521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45949.623437268521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45949.623437268521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45949.623437268521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45949.623437268521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45949.623437268521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45949.623437268521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45949.623437268521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45949.623437268521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45949.623437268521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45949.623437268521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45949.623437268521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45949.623437268521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45949.623437268521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45949.623437268521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45949.623437268521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45949.623437268521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45949.623437268521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45949.623437268521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45949.623437268521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45949.623437268521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45949.623437268521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45949.623437268521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45949.623437268521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45949.623437268521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45949.623437268521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45949.623437268521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45949.623437268521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45949.623437268521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45949.623437268521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45949.623437268521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45949.623437268521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45949.623437268521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45949.623437268521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45949.623437268521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45949.623437268521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45949.623437268521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45949.623437268521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45949.623437268521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45949.623437268521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45949.623437268521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45949.623437268521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45949.623437268521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45949.623437268521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45949.623437268521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45949.623437268521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45949.623437268521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45949.623437268521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45949.623437268521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45949.623437268521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45949.623437268521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45949.623437268521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45949.623437268521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45949.623437268521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45949.623437268521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45949.623437268521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45949.623437268521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45949.623437268521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45949.623437268521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45949.623437268521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45949.623437268521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45949.623437268521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45949.623437268521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45949.623437268521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45949.623437268521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45949.623437268521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45949.623437268521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45949.623437268521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45949.623437268521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45949.623437268521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45949.623437268521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45949.623437268521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45949.623437268521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45949.623437268521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45949.623437268521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45949.623437268521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45949.623437268521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45949.623437268521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45949.623437268521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45949.623437268521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45949.623437268521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45949.623437268521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45949.623437268521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45949.623437268521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45949.623437268521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45949.623437268521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45949.623437268521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45949.623437268521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45949.623437268521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45949.623437268521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45949.623437268521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45949.623437268521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45949.623437268521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45949.623437268521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45949.623437268521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45949.623437268521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45949.623437268521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45949.623437268521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45949.623437268521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45949.623437268521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45949.623437268521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45949.623437268521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45949.623437268521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45949.623437268521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45949.623437268521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45949.623437268521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45949.623437268521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45949.623437268521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45949.623437268521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45949.623437268521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45949.623437268521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45949.623437268521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45949.623437268521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45949.623437268521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45949.623437268521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45949.623437268521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45949.623437268521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45949.623437268521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45949.623437268521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45949.623437268521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45949.623437268521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45949.623437268521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45949.623437268521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45949.623437268521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45949.623437268521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45949.623437268521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45949.623437268521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45949.623437268521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45949.623437268521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45949.623437268521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45949.623437268521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45949.623437268521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45949.623437268521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45949.623437268521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45949.623437268521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45949.623437268521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45949.623437268521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45949.623437268521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45949.623437268521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45949.623437268521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45949.623437268521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45949.623437268521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45949.623437268521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45949.623437268521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45949.623437268521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45949.623437268521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45949.623437268521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45949.623437268521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45949.623437268521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45949.623437268521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45949.623437268521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45949.623437268521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45949.623437268521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45949.623437268521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45949.623437268521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45949.623437268521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45949.623437268521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45949.623437268521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45949.623437268521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45949.623437268521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45949.623437268521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45949.623437268521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45949.623437268521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45949.623437268521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45949.623437268521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45949.623437268521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45949.623437268521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45949.623437268521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45949.623437268521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45949.623437268521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45949.623437268521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45949.623437268521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45949.623437268521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45949.623437268521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45949.623437268521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45949.623437268521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45949.623437268521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45949.623437268521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45949.623437268521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45949.623437268521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45949.623437268521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45949.623437268521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45949.623437268521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45949.623437268521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45949.623437268521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45949.623437268521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45949.623437268521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45949.623437268521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45949.623437268521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45949.623437268521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45949.623437268521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45949.623437268521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45949.623437268521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45949.623437268521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45949.623437268521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45949.623437268521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45949.623437268521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45949.623437268521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45949.623437268521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45949.623437268521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45949.623437268521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45949.623437268521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45949.623437268521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45949.623437268521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45949.623437268521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45949.623437268521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45949.623437268521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45949.623437268521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45949.623437268521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45949.623437268521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45949.623437268521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45949.623437268521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45949.623437268521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45949.623437268521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45949.623437268521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45949.623437268521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45949.623437268521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45949.623437268521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45949.623437268521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45949.623437268521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45949.623437268521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45949.623437268521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45949.623437268521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45949.623437268521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45949.623437268521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45949.623437268521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45949.623437268521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45949.623437268521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45949.623437268521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45949.623437268521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45949.623437268521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45949.623437268521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45949.623437268521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45949.623437268521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45949.623437268521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45949.623437268521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45949.623437268521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45949.623437268521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45949.623437268521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45949.623437268521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45949.623437268521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45949.623437268521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45949.623437268521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45949.623437268521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45949.623437268521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45949.623437268521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45949.623437268521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45949.623437268521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45949.623437268521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45949.623437268521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45949.623437268521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45949.623437268521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45949.623437268521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45949.623437268521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45949.623437268521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45949.623437268521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45949.623437268521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45949.623437268521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45949.623437268521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45949.623437268521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45949.623437268521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45949.623437268521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45949.623437268521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45949.623437268521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45949.623437268521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45949.623437268521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45949.623437268521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45949.623437268521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45949.623437268521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45949.623437268521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45949.623437268521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45949.623437268521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45949.623437268521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45949.623437268521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45949.623437268521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45949.623437268521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45949.623437268521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45949.623437268521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45949.623437268521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45949.623437268521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45949.623437268521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45949.623437268521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45949.623437268521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45949.623437268521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45949.623437268521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45949.623437268521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45949.623437268521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45949.623437268521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45949.623437268521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45949.623437268521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45949.623437268521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45949.623437268521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45949.623437268521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45949.623437268521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45949.623437268521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45949.623437268521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45949.623437268521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45949.623437268521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45949.623437268521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45949.623437268521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45949.623437268521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45949.623437268521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45949.623437268521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45949.623437268521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45949.623437268521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45949.623437268521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45949.623437268521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45949.623437268521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45949.623437268521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45949.623437268521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45949.623437268521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45949.623437268521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45949.623437268521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45949.623437268521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45949.623437268521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45949.623437268521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45949.623437268521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45949.623437268521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45949.623437268521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45949.623437268521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45949.623437268521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45949.623437268521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45949.623437268521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45949.623437268521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45949.623437268521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45949.623437268521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45949.623437268521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45949.623437268521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45949.623437268521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45949.623437268521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45949.623437268521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45949.623437268521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45949.623437268521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45949.623437268521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45949.623437268521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45949.623437268521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45949.623437268521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45949.623437268521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45949.623437268521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45949.623437268521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45949.623437268521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45949.623437268521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45949.623437268521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45949.623437268521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45949.623437268521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45949.623437268521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45949.623437268521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45949.623437268521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45949.623437268521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45949.623437268521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45949.623437268521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45949.623437268521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45949.623437268521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45949.623437268521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45949.623437268521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45949.623437268521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45949.623437268521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45949.623437268521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45949.623437268521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45949.623437268521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45949.623437268521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45949.623437268521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45949.623437268521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45949.623437268521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45949.623437268521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45949.623437268521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45949.623437268521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45949.623437268521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45949.623437268521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45949.623437268521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45949.623437268521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45949.623437268521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45949.623437268521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45949.623437268521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45949.623437268521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45949.623437268521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45949.623437268521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45949.623437268521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45949.623437268521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45949.623437268521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45949.623437268521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45949.623437268521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45949.623437268521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45949.623437268521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45949.623437268521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45949.623437268521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45949.623437268521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45949.623437268521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45949.623437268521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45949.623437268521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45949.623437268521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45949.623437268521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45949.623437268521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45949.623437268521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45949.623437268521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45949.623437268521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45949.623437268521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45949.623437268521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45949.623437268521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45949.623437268521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45949.623437268521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45949.623437268521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45949.623437268521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45949.623437268521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45949.623437268521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45949.623437268521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45949.623437268521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45949.623437268521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45949.623437268521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45949.623437268521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45949.623437268521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45949.623437268521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45949.623437268521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45949.623437268521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45949.623437268521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45949.623437268521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45949.623437268521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45949.623437268521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45949.623437268521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45949.623437268521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45949.623437268521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45949.623437268521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45949.623437268521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45949.623437268521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45949.623437268521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45949.623437268521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45949.623437268521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45949.623437268521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45949.623437268521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45949.623437268521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45949.623437268521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45949.623437268521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45949.623437268521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45949.623437268521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45949.623437268521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45949.623437268521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45949.623437268521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45949.623437268521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45949.623437268521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45949.623437268521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45949.623437268521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45949.623437268521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45949.623437268521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45949.623437268521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45949.623437268521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45949.623437268521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45949.623437268521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45949.623437268521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45949.623437268521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45949.623437268521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45949.623437268521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45949.623437268521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45949.623437268521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45949.623437268521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45949.623437268521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45949.623437268521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45949.623437268521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45949.623437268521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45949.623437268521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45949.623437268521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45949.623437268521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45949.623437268521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45949.623437268521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45949.623437268521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45949.623437268521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45949.623437268521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45949.623437268521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45949.623437268521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45949.623437268521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45949.623437268521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45949.623437268521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45949.623437268521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45949.623437268521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45949.623437268521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45949.623437268521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45949.623437268521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45949.623437268521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45949.623437268521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45949.623437268521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45949.623437268521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45949.623437268521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45949.623437268521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45949.623437268521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45949.623437268521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45949.623437268521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45949.623437268521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45949.623437268521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45949.623437268521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45949.623437268521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45949.623437268521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45949.623437268521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45949.623437268521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45949.623437268521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45949.623437268521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45949.623437268521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45949.623437268521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45949.623437268521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45949.623437268521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45949.623437268521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45949.623437268521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45949.623437268521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45949.623437268521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45949.623437268521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45949.623437268521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45949.623437268521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45949.623437268521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45949.623437268521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45949.623437268521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45949.623437268521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45949.623437268521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45949.623437268521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45949.623437268521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45949.623437268521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45949.623437268521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45949.623437268521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45949.623437268521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45949.623437268521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45949.623437268521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45949.623437268521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45949.623437268521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45949.623437268521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45949.623437268521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45949.623437268521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45949.623437268521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45949.623437268521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45949.623437268521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45949.623437268521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45949.623437268521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45949.623437268521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45949.623437268521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45949.623437268521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45949.623437268521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45949.623437268521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45949.623437268521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45949.623437268521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45949.623437268521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45949.623437268521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45949.623437268521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45949.623437268521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45949.623437268521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45949.623437268521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45949.623437268521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45949.623437268521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45949.623437268521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45949.623437268521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45949.623437268521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45949.623437268521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45949.623437268521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45949.623437268521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45949.623437268521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45949.623437268521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45949.623437268521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45949.623437268521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45949.623437268521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45949.623437268521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45949.623437268521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45949.623437268521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45949.623437268521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45949.623437268521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45949.623437268521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45949.623437268521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45949.623437268521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45949.623437268521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45949.623437268521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45949.623437268521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45949.623437268521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45949.623437268521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45949.623437268521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45949.623437268521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45949.623437268521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45949.623437268521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45949.623437268521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45949.623437268521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45949.623437268521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45949.623437268521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45949.623437268521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45949.623437268521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45949.623437268521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45949.623437268521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45949.623437268521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45949.623437268521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45949.623437268521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45949.623437268521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45949.623437268521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45949.623437268521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45949.623437268521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45949.623437268521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45949.623437268521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45949.623437268521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45949.623437268521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45949.623437268521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45949.623437268521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45949.623437268521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45949.623437268521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45949.623437268521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45949.623437268521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45949.623437268521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45949.623437268521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45949.623437268521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45949.623437268521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45949.623437268521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45949.623437268521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45949.623437268521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45949.623437268521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45949.623437268521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45949.623437268521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45949.623437268521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45949.623437268521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45949.623437268521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45949.623437268521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45949.623437268521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45949.623437268521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45949.623437268521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45949.623437268521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45949.623437268521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45949.623437268521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45949.623437268521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45949.623437268521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45949.623437268521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45949.623437268521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45949.623437268521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45949.623437268521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45949.623437268521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45949.623437268521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45949.623437268521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45949.623437268521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45949.623437268521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45949.623437268521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45949.623437268521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45949.623437268521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45949.623437268521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45949.623437268521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45949.623437268521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45949.623437268521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45949.623437268521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45949.623437268521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45949.623437268521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45949.623437268521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45949.623437268521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45949.623437268521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45949.623437268521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45949.623437268521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45949.623437268521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45949.623437268521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45949.623437268521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45949.623437268521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45949.623437268521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45949.623437268521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45949.623437268521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45949.623437268521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45949.623437268521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45949.623437268521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45949.623437268521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45949.623437268521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45949.623437268521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45949.623437268521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45949.623437268521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45949.623437268521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45949.623437268521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45949.623437268521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45949.623437268521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45949.623437268521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45949.623437268521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45949.623437268521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45949.623437268521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45949.623437268521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45949.623437268521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45949.623437268521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45949.623437268521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45949.623437268521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45949.623437268521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45949.623437268521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45949.623437268521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45949.623437268521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45949.623437268521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45949.623437268521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45949.623437268521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45949.623437268521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45949.623437268521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45949.623437268521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45949.623437268521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45949.623437268521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45949.623437268521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45949.623437268521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45949.623437268521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45949.623437268521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45949.623437268521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45949.623437268521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45949.623437268521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45949.623437268521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45949.623437268521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45949.623437268521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45949.623437268521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45949.623437268521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45949.623437268521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45949.623437268521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45949.623437268521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45949.623437268521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45949.623437268521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45949.623437268521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45949.623437268521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45949.623437268521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45949.623437268521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45949.623437268521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45949.623437268521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45949.623437268521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45949.623437268521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45949.623437268521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45949.623437268521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45949.623437268521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45949.623437268521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45949.623437268521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45949.623437268521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45949.623437268521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45949.623437268521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45949.623437268521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45949.623437268521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45949.623437268521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45949.623437268521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45949.623437268521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45949.623437268521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45949.623437268521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45949.623437268521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45949.623437268521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45949.623437268521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45949.623437268521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45949.623437268521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45949.623437268521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45949.623437268521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45949.623437268521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45949.623437268521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45949.623437268521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45949.623437268521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45949.623437268521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45949.623437268521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45949.623437268521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45949.623437268521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45949.623437268521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45949.623437268521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45949.623437268521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45949.623437268521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45949.623437268521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45949.623437268521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45949.623437268521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45949.623437268521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45949.623437268521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45949.623437268521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45949.623437268521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45949.623437268521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45949.623437268521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45949.623437268521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45949.623437268521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45949.623437268521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45949.623437268521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45949.623437268521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45949.623437268521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45949.623437268521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45949.623437268521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45949.623437268521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45949.623437268521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45949.623437268521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45949.623437268521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45949.623437268521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45949.623437268521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45949.623437268521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45949.623437268521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45949.623437268521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45949.623437268521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45949.623437268521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45949.623437268521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45949.623437268521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45949.623437268521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45949.623437268521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45949.623437268521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45949.623437268521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45949.623437268521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45949.623437268521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45949.623437268521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45949.623437268521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45949.623437268521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45949.623437268521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45949.623437268521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45949.623437268521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45949.623437268521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45949.623437268521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45949.623437268521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45949.623437268521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45949.623437268521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45949.623437268521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45949.623437268521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45949.623437268521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45949.623437268521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45949.623437268521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45949.623437268521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45949.623437268521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45949.623437268521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45949.623437268521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45949.623437268521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45949.623437268521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45949.623437268521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45949.623437268521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45949.623437268521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45949.623437268521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45949.623437268521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45949.623437268521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45949.623437268521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45949.623437268521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45949.623437268521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45949.623437268521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45949.623437268521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45949.623437268521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45949.623437268521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45949.623437268521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45949.623437268521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45949.623437268521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45949.623437268521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45949.623437268521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45949.623437268521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45949.623437268521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45949.623437268521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45949.623437268521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45949.623437268521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45949.623437268521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45949.623437268521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45949.623437268521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45949.623437268521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45949.623437268521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45949.623437268521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45949.623437268521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45949.623437268521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45949.623437268521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45949.623437268521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45949.623437268521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45949.623437268521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45949.623437268521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45949.623437268521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45949.623437268521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45949.623437268521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45949.623437268521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45949.623437268521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45949.623437268521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45949.623437268521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45949.623437268521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45949.623437268521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45949.623437268521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45949.623437268521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45949.623437268521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45949.623437268521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45949.623437268521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45949.623437268521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45949.623437268521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45949.623437268521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45949.623437268521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45949.623437268521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45949.623437268521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45949.623437268521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45949.623437268521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45949.623437268521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45949.623437268521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45949.623437268521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45949.623437268521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45949.623437268521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45949.623437268521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45949.623437268521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45949.623437268521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45949.623437268521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45949.623437268521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45949.623437268521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45949.623437268521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45949.623437268521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45949.623437268521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45949.623437268521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45949.623437268521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45949.623437268521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45949.623437268521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45949.623437268521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45949.623437268521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45949.623437268521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45949.623437268521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45949.623437268521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45949.623437268521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45949.623437268521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45949.623437268521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45949.623437268521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45949.623437268521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45949.623437268521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45949.623437268521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45949.623437268521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45949.623437268521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45949.623437268521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45949.623437268521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45949.623437268521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45949.623437268521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45949.623437268521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45949.623437268521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45949.623437268521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45949.623437268521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45949.623437268521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45949.623437268521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45949.623437268521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45949.623437268521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45949.623437268521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45949.623437268521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45949.623437268521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45949.623437268521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45949.623437268521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45949.623437268521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45949.623437268521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45949.623437268521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45949.623437268521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45949.623437268521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45949.623437268521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45949.623437268521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45949.623437268521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45949.623437268521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45949.623437268521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45949.623437268521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45949.623437268521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45949.623437268521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45949.623437268521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45949.623437268521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45949.623437268521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45949.623437268521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45949.623437268521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45949.623437268521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45949.623437268521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45949.623437268521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45949.623437268521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45949.623437268521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45949.623437268521</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45949.623437268521</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1"/>
  <sheetViews>
    <sheetView workbookViewId="0">
      <selection activeCell="D24" sqref="D2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246.14271944444044</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1</v>
      </c>
      <c r="D3" s="123" t="s">
        <v>36604</v>
      </c>
      <c r="E3" s="100" t="s">
        <v>38964</v>
      </c>
      <c r="F3" s="125">
        <v>45949.530428240738</v>
      </c>
      <c r="G3" s="126">
        <f ca="1">IFERROR(NOW()-F3,"")</f>
        <v>9.3008796298818197E-2</v>
      </c>
      <c r="H3" s="125">
        <v>45949.524710648147</v>
      </c>
      <c r="I3" s="121" t="str">
        <f>IFERROR(VLOOKUP(D3,DB!A:F,6,0),"")</f>
        <v>SCECO</v>
      </c>
      <c r="J3" s="121" t="str">
        <f>IFERROR(VLOOKUP(D3,DB!A:G,7,0),"")</f>
        <v>In progress</v>
      </c>
      <c r="K3" s="127" t="s">
        <v>39057</v>
      </c>
      <c r="L3" s="123" t="str">
        <f>IFERROR(VLOOKUP(D3,DB!A:I,9,0),"")</f>
        <v>Latis</v>
      </c>
    </row>
    <row r="4" spans="1:16" ht="15" customHeight="1">
      <c r="A4" s="121"/>
      <c r="B4" s="121" t="str">
        <f>IFERROR(VLOOKUP(D4,DB!A:K,11,0),"")</f>
        <v/>
      </c>
      <c r="C4" s="122">
        <v>1</v>
      </c>
      <c r="D4" s="123"/>
      <c r="E4" s="100"/>
      <c r="F4" s="125"/>
      <c r="G4" s="126">
        <f ca="1">IFERROR(NOW()-F4,"")</f>
        <v>45949.623437037037</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45949.623437037037</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45949.623437037037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45949.623437037037</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45949.623437037037</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45949.623437037037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45949.623437037037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45949.623437037037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45949.623437037037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45949.623437037037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45949.623437037037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45949.623437037037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45949.623437037037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45949.623437037037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45949.623437037037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45949.623437037037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45949.623437037037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45949.623437037037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45949.623437037037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45949.623437037037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45949.623437037037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45949.623437037037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45949.623437037037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45949.623437037037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45949.623437037037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45949.623437037037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45949.623437037037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45949.623437037037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45949.623437037037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45949.623437037037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45949.623437037037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45949.623437037037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45949.623437037037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45949.623437037037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45949.623437037037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45949.623437037037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45949.623437037037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45949.623437037037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45949.623437037037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45949.623437037037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45949.623437037037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45949.623437037037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45949.623437037037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45949.623437037037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45949.623437037037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45949.623437037037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45949.623437037037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45949.623437037037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45949.623437037037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45949.623437037037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45949.623437037037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45949.623437037037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45949.623437037037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45949.623437037037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45949.623437037037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45949.623437037037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45949.623437037037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45949.623437037037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45949.623437037037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45949.623437037037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45949.623437037037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45949.623437037037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45949.623437037037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45949.623437037037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45949.623437037037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45949.623437037037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45949.623437037037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45949.623437037037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45949.623437037037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45949.623437037037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45949.623437037037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45949.623437037037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45949.623437037037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45949.623437037037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45949.623437037037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45949.623437037037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45949.623437037037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45949.623437037037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45949.623437037037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45949.623437037037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45949.623437037037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45949.623437037037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45949.623437037037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45949.623437037037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45949.623437037037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45949.623437037037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45949.623437037037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45949.623437037037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45949.623437037037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45949.623437037037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45949.623437037037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45949.623437037037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45949.623437037037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45949.623437037037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45949.623437037037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45949.623437037037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45949.623437037037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45949.623437037037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45949.623437037037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45949.623437037037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45949.623437037037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45949.623437037037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45949.623437037037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45949.623437037037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45949.623437037037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45949.623437037037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45949.623437037037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45949.623437037037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45949.623437037037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45949.623437037037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45949.623437037037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45949.623437037037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45949.623437037037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45949.623437037037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45949.623437037037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45949.623437037037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45949.623437037037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45949.623437037037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45949.623437037037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45949.623437037037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45949.623437037037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45949.623437037037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45949.623437037037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45949.623437037037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45949.623437037037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45949.623437037037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45949.623437037037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45949.623437037037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45949.623437037037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45949.623437037037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45949.623437037037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45949.623437037037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45949.623437037037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45949.623437037037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45949.623437037037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45949.623437037037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45949.623437037037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45949.623437037037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45949.623437037037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45949.623437037037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45949.623437037037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45949.623437037037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45949.623437037037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45949.623437037037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45949.623437037037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45949.623437037037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45949.623437037037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45949.623437037037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45949.623437037037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45949.623437037037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45949.623437037037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45949.623437037037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45949.623437037037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45949.623437037037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45949.623437037037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45949.623437037037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45949.623437037037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45949.623437037037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45949.623437037037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45949.623437037037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45949.623437037037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45949.623437037037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45949.623437037037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45949.623437037037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45949.623437037037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45949.623437037037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45949.623437037037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45949.623437037037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45949.623437037037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45949.623437037037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45949.623437037037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45949.623437037037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45949.623437037037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45949.623437037037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45949.623437037037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45949.623437037037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45949.623437037037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45949.623437037037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45949.623437037037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45949.623437037037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45949.623437037037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45949.623437037037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45949.623437037037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45949.623437037037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45949.623437037037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45949.623437037037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45949.623437037037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45949.623437037037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45949.623437037037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45949.623437037037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45949.623437037037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45949.623437037037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45949.623437037037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45949.623437037037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45949.623437037037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45949.623437037037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45949.623437037037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45949.623437037037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45949.623437037037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45949.623437037037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45949.623437037037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45949.623437037037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45949.623437037037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45949.623437037037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45949.623437037037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45949.623437037037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45949.623437037037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45949.623437037037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45949.623437037037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45949.623437037037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45949.623437037037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45949.623437037037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45949.623437037037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45949.623437037037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45949.623437037037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45949.623437037037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45949.623437037037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45949.623437037037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45949.623437037037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45949.623437037037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45949.623437037037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45949.623437037037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45949.623437037037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45949.623437037037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45949.623437037037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45949.623437037037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45949.623437037037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45949.623437037037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45949.623437037037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45949.623437037037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45949.623437037037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45949.623437037037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45949.623437037037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45949.623437037037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45949.623437037037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45949.623437037037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45949.623437037037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45949.623437037037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45949.623437037037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45949.623437037037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45949.623437037037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45949.623437037037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45949.623437037037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45949.623437037037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45949.623437037037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45949.623437037037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45949.623437037037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45949.623437037037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45949.623437037037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45949.623437037037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45949.623437037037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45949.623437037037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45949.623437037037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45949.623437037037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45949.623437037037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45949.623437037037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45949.623437037037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45949.623437037037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45949.623437037037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45949.623437037037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45949.623437037037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45949.623437037037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45949.623437037037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45949.623437037037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45949.623437037037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45949.623437037037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45949.623437037037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45949.623437037037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45949.623437037037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45949.623437037037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45949.623437037037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45949.623437037037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45949.623437037037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45949.623437037037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45949.623437037037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45949.623437037037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45949.623437037037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45949.623437037037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45949.623437037037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45949.623437037037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45949.623437037037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45949.623437037037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45949.623437037037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45949.623437037037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45949.623437037037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45949.623437037037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45949.623437037037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45949.623437037037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45949.623437037037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45949.623437037037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45949.623437037037</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45949.623437037037</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45949.623437037037</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45949.623437037037</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45949.623437037037</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45949.623437037037</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45949.623437037037</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45949.623437037037</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45949.623437037037</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45949.623437037037</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45949.623437037037</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45949.623437037037</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45949.623437037037</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45949.623437037037</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45949.623437037037</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45949.623437037037</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45949.623437037037</v>
      </c>
      <c r="H310" s="125"/>
      <c r="I310" s="121" t="str">
        <f>IFERROR(VLOOKUP(D310,DB!A:F,6,0),"")</f>
        <v/>
      </c>
      <c r="J310" s="121" t="str">
        <f>IFERROR(VLOOKUP(D310,DB!A:G,7,0),"")</f>
        <v/>
      </c>
      <c r="K310" s="127"/>
      <c r="L310" s="123" t="str">
        <f>IFERROR(VLOOKUP(D310,DB!A:I,9,0),"")</f>
        <v/>
      </c>
    </row>
    <row r="311" spans="1:12" ht="15" customHeight="1">
      <c r="A311" s="128"/>
      <c r="B311" s="128" t="str">
        <f>IFERROR(VLOOKUP(D311,DB!A:K,11,0),"")</f>
        <v/>
      </c>
      <c r="C311" s="129"/>
      <c r="D311" s="130"/>
      <c r="E311" s="131"/>
      <c r="F311" s="132"/>
      <c r="G311" s="133">
        <f ca="1">IFERROR(NOW()-F311,"")</f>
        <v>45949.623437037037</v>
      </c>
      <c r="H311" s="132"/>
      <c r="I311" s="128" t="str">
        <f>IFERROR(VLOOKUP(D311,DB!A:F,6,0),"")</f>
        <v/>
      </c>
      <c r="J311" s="128" t="str">
        <f>IFERROR(VLOOKUP(D311,DB!A:G,7,0),"")</f>
        <v/>
      </c>
      <c r="K311" s="134"/>
      <c r="L311" s="130" t="str">
        <f>IFERROR(VLOOKUP(D311,DB!A:I,9,0),"")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39058</v>
      </c>
      <c r="B2" s="37" t="str">
        <f>IFERROR(VLOOKUP(D2,DB!A:K,11,0),"")</f>
        <v>R5</v>
      </c>
      <c r="C2" s="37">
        <v>3</v>
      </c>
      <c r="D2" s="120" t="s">
        <v>36000</v>
      </c>
      <c r="E2" s="37" t="s">
        <v>38964</v>
      </c>
      <c r="F2" s="38">
        <v>45891.832060185188</v>
      </c>
      <c r="G2" s="150">
        <f ca="1">IFERROR(NOW()-F2,"")</f>
        <v>57.791376851848327</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39045</v>
      </c>
      <c r="F3" s="38">
        <v>45926.188877314817</v>
      </c>
      <c r="G3" s="150">
        <f t="shared" ref="G3" ca="1" si="0">IFERROR(NOW()-F3,"")</f>
        <v>23.434559722220001</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4.8518629629616044</v>
      </c>
      <c r="H4" s="38">
        <v>45944.676192129627</v>
      </c>
      <c r="I4" s="37" t="str">
        <f>IFERROR(VLOOKUP(D4,DB!A:F,6,0),"")</f>
        <v>SCECO</v>
      </c>
      <c r="J4" s="37" t="str">
        <f>IFERROR(VLOOKUP(D4,DB!A:G,7,0),"")</f>
        <v>Dead</v>
      </c>
      <c r="K4" s="37" t="s">
        <v>39063</v>
      </c>
      <c r="L4" s="37" t="str">
        <f>IFERROR(VLOOKUP(D4,DB!A:I,9,0),"")</f>
        <v>Latis</v>
      </c>
    </row>
    <row r="5" spans="1:13" ht="45.75">
      <c r="A5" s="163" t="s">
        <v>39064</v>
      </c>
      <c r="B5" s="163" t="str">
        <f>IFERROR(VLOOKUP(D5,DB!A:K,11,0),"")</f>
        <v>R5</v>
      </c>
      <c r="C5" s="163">
        <v>1</v>
      </c>
      <c r="D5" s="163" t="s">
        <v>34747</v>
      </c>
      <c r="E5" s="163" t="s">
        <v>39045</v>
      </c>
      <c r="F5" s="164">
        <v>45948.661111111112</v>
      </c>
      <c r="G5" s="165">
        <f ca="1">IFERROR(NOW()-F5,"")</f>
        <v>0.96232592592423316</v>
      </c>
      <c r="H5" s="164">
        <v>45948.661111111112</v>
      </c>
      <c r="I5" s="163" t="str">
        <f>IFERROR(VLOOKUP(D5,DB!A:F,6,0),"")</f>
        <v>SCECO</v>
      </c>
      <c r="J5" s="163" t="str">
        <f>IFERROR(VLOOKUP(D5,DB!A:G,7,0),"")</f>
        <v>Dead</v>
      </c>
      <c r="K5" s="163" t="s">
        <v>39065</v>
      </c>
      <c r="L5" s="163" t="str">
        <f>IFERROR(VLOOKUP(D5,DB!A:I,9,0),"")</f>
        <v>Latis</v>
      </c>
    </row>
    <row r="6" spans="1:13" ht="15">
      <c r="A6" s="163"/>
      <c r="B6" s="163" t="str">
        <f>IFERROR(VLOOKUP(D6,DB!A:K,11,0),"")</f>
        <v/>
      </c>
      <c r="C6" s="163"/>
      <c r="D6" s="163"/>
      <c r="E6" s="163"/>
      <c r="F6" s="164"/>
      <c r="G6" s="165">
        <f ca="1">IFERROR(NOW()-F6,"")</f>
        <v>45949.623437037037</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45949.623437037037</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45949.623437037037</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45949.623437037037</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45949.623437037037</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45949.623437037037</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45949.623437037037</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45949.623437037037</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45949.623437037037</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45949.623437037037</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45949.623437037037</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45949.623437037037</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45949.623437037037</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45949.623437037037</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45949.623437037037</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45949.623437037037</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45949.623437037037</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45949.623437037037</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45949.623437037037</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45949.623437037037</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45949.623437037037</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45949.623437037037</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45949.623437037037</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45949.623437037037</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45949.623437037037</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45949.623437037037</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45949.623437037037</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45949.623437037037</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45949.623437037037</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45949.623437037037</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45949.623437037037</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45949.623437037037</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45949.623437037037</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45949.623437037037</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45949.623437037037</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45949.623437037037</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45949.623437037037</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45949.623437037037</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45949.623437037037</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45949.623437037037</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45949.623437037037</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45949.623437037037</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45949.623437037037</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45949.623437037037</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45949.623437037037</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45949.623437037037</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45949.623437037037</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45949.623437037037</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45949.623437037037</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45949.623437037037</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45949.623437037037</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45949.623437037037</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45949.623437037037</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45949.623437037037</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45949.623437037037</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45949.623437037037</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45949.623437037037</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45949.623437037037</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45949.623437037037</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45949.623437037037</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45949.623437037037</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45949.623437037037</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45949.623437037037</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45949.623437037037</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45949.623437037037</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45949.623437037037</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45949.623437037037</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45949.623437037037</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45949.623437037037</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45949.623437037037</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45949.623437037037</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45949.623437037037</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45949.623437037037</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45949.623437037037</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45949.623437037037</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45949.623437037037</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45949.623437037037</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45949.623437037037</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45949.623437037037</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45949.623437037037</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45949.623437037037</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45949.623437037037</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45949.623437037037</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45949.623437037037</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45949.623437037037</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45949.623437037037</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45949.623437037037</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45949.623437037037</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45949.623437037037</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45949.623437037037</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45949.623437037037</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45949.623437037037</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45949.623437037037</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45949.623437037037</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45949.623437037037</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45949.623437037037</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45949.623437037037</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45949.623437037037</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45949.623437037037</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45949.623437037037</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45949.623437037037</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45949.623437037037</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45949.623437037037</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45949.623437037037</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45949.623437037037</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45949.623437037037</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45949.623437037037</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45949.623437037037</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45949.623437037037</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45949.623437037037</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45949.623437037037</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45949.623437037037</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45949.623437037037</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45949.623437037037</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45949.623437037037</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45949.623437037037</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45949.623437037037</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45949.623437037037</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45949.623437037037</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45949.623437037037</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45949.623437037037</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45949.623437037037</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45949.623437037037</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45949.623437037037</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45949.623437037037</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45949.623437037037</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45949.623437037037</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45949.623437037037</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45949.623437037037</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45949.623437037037</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45949.623437037037</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45949.623437037037</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45949.623437037037</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45949.623437037037</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45949.623437037037</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45949.623437037037</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45949.623437037037</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45949.623437037037</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45949.623437037037</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45949.623437037037</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45949.623437037037</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45949.623437037037</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45949.623437037037</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45949.623437037037</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45949.623437037037</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45949.623437037037</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45949.623437037037</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45949.623437037037</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45949.623437037037</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45949.623437037037</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45949.623437037037</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45949.623437037037</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45949.623437037037</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45949.623437037037</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45949.623437037037</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45949.623437037037</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45949.623437037037</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45949.623437037037</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45949.623437037037</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45949.623437037037</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45949.623437037037</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45949.623437037037</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45949.623437037037</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45949.623437037037</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45949.623437037037</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45949.623437037037</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45949.623437037037</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45949.623437037037</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45949.623437037037</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45949.623437037037</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45949.623437037037</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45949.623437037037</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45949.623437037037</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45949.623437037037</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45949.623437037037</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45949.623437037037</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45949.623437037037</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45949.623437037037</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45949.623437037037</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45949.623437037037</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45949.623437037037</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45949.623437037037</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45949.623437037037</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45949.623437037037</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45949.623437037037</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45949.623437037037</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45949.623437037037</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45949.623437037037</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45949.623437037037</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45949.623437037037</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45949.623437037037</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45949.623437037037</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45949.623437037037</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45949.623437037037</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45949.623437037037</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45949.623437037037</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45949.623437037037</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45949.623437037037</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45949.623437037037</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45949.623437037037</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45949.623437037037</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45949.623437037037</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45949.623437037037</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45949.623437037037</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45949.623437037037</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45949.623437037037</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45949.623437037037</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45949.623437037037</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45949.623437037037</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45949.623437037037</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45949.623437037037</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45949.623437037037</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45949.623437037037</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45949.623437037037</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45949.623437037037</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45949.623437037037</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45949.623437037037</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45949.623437037037</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45949.623437037037</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45949.623437037037</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45949.623437037037</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45949.623437037037</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45949.623437037037</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45949.623437037037</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45949.623437037037</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45949.623437037037</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45949.623437037037</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45949.623437037037</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45949.623437037037</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45949.623437037037</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45949.623437037037</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45949.623437037037</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45949.623437037037</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45949.623437037037</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45949.623437037037</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45949.623437037037</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45949.623437037037</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45949.623437037037</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45949.623437037037</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45949.623437037037</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45949.623437037037</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45949.623437037037</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45949.623437037037</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45949.623437037037</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45949.623437037037</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45949.623437037037</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45949.623437037037</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45949.623437037037</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45949.623437037037</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45949.623437037037</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45949.623437037037</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45949.623437037037</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45949.623437037037</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45949.623437037037</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45949.623437037037</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45949.623437037037</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45949.623437037037</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45949.623437037037</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45949.623437037037</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45949.623437037037</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45949.623437037037</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45949.623437037037</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45949.623437037037</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45949.623437037037</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45949.623437037037</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45949.623437037037</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45949.623437037037</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45949.623437037037</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45949.623437037037</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45949.623437037037</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45949.623437037037</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45949.623437037037</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45949.623437037037</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45949.623437037037</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45949.623437037037</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45949.623437037037</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45949.623437037037</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45949.623437037037</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45949.623437037037</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45949.623437037037</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45949.623437037037</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45949.623437037037</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45949.623437037037</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45949.623437037037</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45949.623437037037</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45949.623437037037</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45949.623437037037</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45949.623437037037</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45949.623437037037</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45949.623437037037</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45949.623437037037</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45949.623437037037</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45949.623437037037</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45949.623437037037</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45949.623437037037</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45949.623437037037</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45949.623437037037</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45949.623437037037</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45949.623437037037</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45949.623437037037</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45949.623437037037</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45949.623437037037</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45949.623437037037</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45949.623437037037</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45949.623437037037</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45949.623437037037</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45949.623437037037</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45949.623437037037</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45949.623437037037</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45949.623437037037</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45949.623437037037</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45949.623437037037</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45949.623437037037</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45949.623437037037</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45949.623437037037</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45949.623437037037</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45949.623437037037</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45949.623437037037</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45949.623437037037</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45949.623437037037</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45949.623437037037</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45949.623437037037</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45949.623437037037</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45949.623437037037</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45949.623437037037</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45949.623437037037</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45949.623437037037</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45949.623437037037</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45949.623437037037</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45949.623437037037</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45949.623437037037</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45949.623437037037</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45949.623437037037</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45949.623437037037</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45949.623437037037</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45949.623437037037</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45949.623437037037</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45949.623437037037</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45949.623437037037</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45949.623437037037</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45949.623437037037</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45949.623437037037</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45949.623437037037</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45949.623437037037</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45949.623437037037</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45949.623437037037</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45949.623437037037</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45949.623437037037</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45949.623437037037</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45949.623437037037</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45949.623437037037</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45949.623437037037</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45949.623437037037</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45949.623437037037</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45949.623437037037</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45949.623437037037</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45949.623437037037</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45949.623437037037</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45949.623437037037</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45949.623437037037</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45949.623437037037</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45949.623437037037</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45949.623437037037</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45949.623437037037</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45949.623437037037</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45949.623437037037</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45949.623437037037</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45949.623437037037</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45949.623437037037</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45949.623437037037</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45949.623437037037</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45949.623437037037</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45949.623437037037</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45949.623437037037</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45949.623437037037</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45949.623437037037</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45949.623437037037</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45949.623437037037</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45949.623437037037</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45949.623437037037</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45949.623437037037</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45949.623437037037</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45949.623437037037</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45949.623437037037</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45949.623437037037</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45949.623437037037</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45949.623437037037</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45949.623437037037</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45949.623437037037</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45949.623437037037</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45949.623437037037</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45949.623437037037</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45949.623437037037</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45949.623437037037</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45949.623437037037</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45949.623437037037</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45949.623437037037</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45949.623437037037</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45949.623437037037</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45949.623437037037</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45949.623437037037</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45949.623437037037</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45949.623437037037</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45949.623437037037</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45949.623437037037</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45949.623437037037</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45949.623437037037</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45949.623437037037</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45949.623437037037</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45949.623437037037</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45949.623437037037</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45949.623437037037</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45949.623437037037</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45949.623437037037</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45949.623437037037</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45949.623437037037</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45949.623437037037</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45949.623437037037</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45949.623437037037</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45949.623437037037</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45949.623437037037</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45949.623437037037</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45949.623437037037</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45949.623437037037</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45949.623437037037</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45949.623437037037</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45949.623437037037</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45949.623437037037</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45949.623437037037</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45949.623437037037</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45949.623437037037</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45949.623437037037</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45949.623437037037</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45949.623437037037</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45949.623437037037</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45949.623437037037</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45949.623437037037</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45949.623437037037</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45949.623437037037</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45949.623437037037</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45949.623437037037</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45949.623437037037</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45949.623437037037</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45949.623437037037</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45949.623437037037</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45949.623437037037</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45949.623437037037</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45949.623437037037</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45949.623437037037</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45949.623437037037</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45949.623437037037</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45949.623437037037</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45949.623437037037</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45949.623437037037</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45949.623437037037</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45949.623437037037</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45949.623437037037</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45949.623437037037</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45949.623437037037</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45949.623437037037</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45949.623437037037</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45949.623437037037</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45949.623437037037</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45949.623437037037</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45949.623437037037</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45949.623437037037</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45949.623437037037</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45949.623437037037</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45949.623437037037</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45949.623437037037</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45949.623437037037</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45949.623437037037</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45949.623437037037</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45949.623437037037</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45949.623437037037</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45949.623437037037</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45949.623437037037</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45949.623437037037</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45949.623437037037</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45949.623437037037</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45949.623437037037</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45949.623437037037</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45949.623437037037</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45949.623437037037</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45949.623437037037</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45949.623437037037</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45949.623437037037</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45949.623437037037</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45949.623437037037</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45949.623437037037</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45949.623437037037</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45949.623437037037</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45949.623437037037</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45949.623437037037</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45949.623437037037</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45949.623437037037</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45949.623437037037</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45949.623437037037</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45949.623437037037</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45949.623437037037</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45949.623437037037</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45949.623437037037</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45949.623437037037</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45949.623437037037</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45949.623437037037</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45949.623437037037</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45949.623437037037</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45949.623437037037</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45949.623437037037</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45949.623437037037</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45949.623437037037</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45949.623437037037</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45949.623437037037</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45949.623437037037</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45949.623437037037</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45949.623437037037</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45949.623437037037</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45949.623437037037</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45949.623437037037</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45949.623437037037</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45949.623437037037</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45949.623437037037</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45949.623437037037</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45949.623437037037</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45949.623437037037</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45949.623437037037</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45949.623437037037</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45949.623437037037</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45949.623437037037</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45949.623437037037</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45949.623437037037</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45949.623437037037</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45949.623437037037</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45949.623437037037</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45949.623437037037</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45949.623437037037</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45949.623437037037</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45949.623437037037</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45949.623437037037</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45949.623437037037</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45949.623437037037</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45949.623437037037</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45949.623437037037</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45949.623437037037</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45949.623437037037</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45949.623437037037</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45949.623437037037</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45949.623437037037</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row r="1348"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63"/>
  <sheetViews>
    <sheetView workbookViewId="0">
      <selection activeCell="C12" sqref="C1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39066</v>
      </c>
      <c r="B2" s="143" t="str">
        <f>IFERROR(VLOOKUP(D2,DB!A:K,11,0),"")</f>
        <v>R6</v>
      </c>
      <c r="C2" s="142">
        <v>1</v>
      </c>
      <c r="D2" s="143" t="s">
        <v>34282</v>
      </c>
      <c r="E2" s="142" t="s">
        <v>38964</v>
      </c>
      <c r="F2" s="145">
        <v>45939.529062499998</v>
      </c>
      <c r="G2" s="144">
        <f ca="1">IFERROR(NOW()-F2,"-")</f>
        <v>10.094374537038675</v>
      </c>
      <c r="H2" s="145">
        <v>45927.987534722219</v>
      </c>
      <c r="I2" s="143" t="str">
        <f>IFERROR(VLOOKUP(D2,DB!A:F,6,0),"")</f>
        <v>SCECO</v>
      </c>
      <c r="J2" s="143" t="str">
        <f>IFERROR(VLOOKUP(D2,DB!A:G,7,0),"")</f>
        <v>Vandalized</v>
      </c>
      <c r="K2" s="142" t="s">
        <v>39067</v>
      </c>
      <c r="L2" s="143" t="str">
        <f>IFERROR(VLOOKUP(D2,DB!A:I,9,0),"")</f>
        <v>Latis</v>
      </c>
    </row>
    <row r="3" spans="1:16383" ht="31.5" customHeight="1">
      <c r="A3" s="142" t="s">
        <v>39068</v>
      </c>
      <c r="B3" s="142" t="str">
        <f>IFERROR(VLOOKUP(D3,DB!A:K,11,0),"")</f>
        <v>R6</v>
      </c>
      <c r="C3" s="142">
        <v>1</v>
      </c>
      <c r="D3" s="142" t="s">
        <v>34126</v>
      </c>
      <c r="E3" s="142" t="s">
        <v>38964</v>
      </c>
      <c r="F3" s="145">
        <v>45948.910879629628</v>
      </c>
      <c r="G3" s="144">
        <f ca="1">IFERROR(NOW()-F3,"-")</f>
        <v>0.71255740740889451</v>
      </c>
      <c r="H3" s="145">
        <v>45948.903344907405</v>
      </c>
      <c r="I3" s="142" t="str">
        <f>IFERROR(VLOOKUP(D3,DB!A:F,6,0),"")</f>
        <v>SCECO</v>
      </c>
      <c r="J3" s="142" t="str">
        <f>IFERROR(VLOOKUP(D3,DB!A:G,7,0),"")</f>
        <v>Vandalized</v>
      </c>
      <c r="K3" s="142" t="s">
        <v>39069</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42" t="s">
        <v>39070</v>
      </c>
      <c r="B4" s="142" t="str">
        <f>IFERROR(VLOOKUP(D4,DB!A:K,11,0),"")</f>
        <v>R6</v>
      </c>
      <c r="C4" s="142">
        <v>1</v>
      </c>
      <c r="D4" s="142" t="s">
        <v>35558</v>
      </c>
      <c r="E4" s="142" t="s">
        <v>39071</v>
      </c>
      <c r="F4" s="145">
        <v>45949.134895833333</v>
      </c>
      <c r="G4" s="144">
        <f ca="1">IFERROR(NOW()-F4,"-")</f>
        <v>0.48854120370378951</v>
      </c>
      <c r="H4" s="145">
        <v>45949.147256944445</v>
      </c>
      <c r="I4" s="142" t="str">
        <f>IFERROR(VLOOKUP(D4,DB!A:F,6,0),"")</f>
        <v>SCECO</v>
      </c>
      <c r="J4" s="142" t="str">
        <f>IFERROR(VLOOKUP(D4,DB!A:G,7,0),"")</f>
        <v>Vandalized</v>
      </c>
      <c r="K4" s="142" t="s">
        <v>39072</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06" t="s">
        <v>39073</v>
      </c>
      <c r="B5" s="105" t="str">
        <f>IFERROR(VLOOKUP(D5,DB!A:K,11,0),"")</f>
        <v>R6</v>
      </c>
      <c r="C5" s="107">
        <v>1</v>
      </c>
      <c r="D5" s="105" t="s">
        <v>38738</v>
      </c>
      <c r="E5" s="108" t="s">
        <v>38964</v>
      </c>
      <c r="F5" s="109">
        <v>45949.576828703706</v>
      </c>
      <c r="G5" s="78">
        <f ca="1">IFERROR(NOW()-F5,"-")</f>
        <v>4.6608333330368623E-2</v>
      </c>
      <c r="H5" s="109">
        <v>45949.576828703706</v>
      </c>
      <c r="I5" s="105" t="str">
        <f>IFERROR(VLOOKUP(D5,DB!A:F,6,0),"")</f>
        <v>SCECO</v>
      </c>
      <c r="J5" s="104" t="str">
        <f>IFERROR(VLOOKUP(D5,DB!A:G,7,0),"")</f>
        <v>Good</v>
      </c>
      <c r="K5" s="110" t="s">
        <v>39074</v>
      </c>
      <c r="L5" s="111" t="str">
        <f>IFERROR(VLOOKUP(D5,DB!A:I,9,0),"")</f>
        <v>Latis</v>
      </c>
    </row>
    <row r="6" spans="1:16383" ht="31.5" customHeight="1">
      <c r="A6" s="106"/>
      <c r="B6" s="105" t="str">
        <f>IFERROR(VLOOKUP(D6,DB!A:K,11,0),"")</f>
        <v/>
      </c>
      <c r="C6" s="107"/>
      <c r="D6" s="105"/>
      <c r="E6" s="108"/>
      <c r="F6" s="109"/>
      <c r="G6" s="78">
        <f ca="1">IFERROR(NOW()-F6,"-")</f>
        <v>45949.623437037037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45949.623437037037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45949.623437037037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45949.623437037037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45949.623437037037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45949.623437037037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45949.623437037037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45949.623437037037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45949.623437037037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45949.623437037037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45949.623437037037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45949.623437037037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45949.623437037037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45949.623437037037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45949.623437037037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45949.623437037037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45949.623437037037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45949.623437037037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45949.623437037037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45949.623437037037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45949.623437037037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45949.623437037037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45949.623437037037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45949.623437037037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45949.623437037037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45949.623437037037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45949.623437037037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45949.623437037037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45949.623437037037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45949.623437037037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45949.623437037037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45949.623437037037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45949.623437037037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45949.623437037037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45949.623437037037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45949.623437037037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45949.623437037037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45949.623437037037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45949.623437037037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45949.623437037037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45949.623437037037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45949.623437037037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45949.623437037037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45949.623437037037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45949.623437037037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45949.623437037037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45949.623437037037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45949.623437037037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45949.623437037037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45949.623437037037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45949.623437037037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45949.623437037037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45949.623437037037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45949.623437037037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45949.623437037037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45949.623437037037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45949.623437037037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45949.623437037037</v>
      </c>
      <c r="H63" s="109"/>
      <c r="I63" s="105" t="str">
        <f>IFERROR(VLOOKUP(D63,DB!A:F,6,0),"")</f>
        <v/>
      </c>
      <c r="J63" s="104" t="str">
        <f>IFERROR(VLOOKUP(D63,DB!A:G,7,0),"")</f>
        <v/>
      </c>
      <c r="K63" s="110"/>
      <c r="L63" s="111" t="str">
        <f>IFERROR(VLOOKUP(D63,DB!A:I,9,0),"")</f>
        <v/>
      </c>
    </row>
  </sheetData>
  <dataValidations count="2">
    <dataValidation allowBlank="1" showInputMessage="1" showErrorMessage="1" sqref="E1" xr:uid="{380493DB-286A-4683-AF55-C78F04945A49}"/>
    <dataValidation type="list" allowBlank="1" showInputMessage="1" showErrorMessage="1" sqref="E2:E3 E5:E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2025-10-19T11:57:48Z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